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eetMetadata+xml" PartName="/xl/metadata.xml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Default ContentType="application/vnd.openxmlformats-officedocument.vmlDrawing" Extension="vml"/>
</Types>
</file>

<file path=_rels/.rels><?xml version="1.0" encoding="UTF-8" standalone="yes"?>
<Relationships
  xmlns="http://schemas.openxmlformats.org/package/2006/relationships"
  >
  <Relationship
    Id="rId4"
    Target="docProps/app.xml"
    Type="http://schemas.openxmlformats.org/officeDocument/2006/relationships/extended-properties"
    />
  <Relationship
    Id="rId3"
    Target="docProps/core.xml"
    Type="http://schemas.openxmlformats.org/package/2006/relationships/metadata/core-properties"
    />
  <Relationship
    Id="rId1"
    Target="xl/workbook.xml"
    Type="http://schemas.openxmlformats.org/officeDocument/2006/relationships/officeDocument"
   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2="http://schemas.microsoft.com/office/spreadsheetml/2015/revision2" xmlns:xr6="http://schemas.microsoft.com/office/spreadsheetml/2016/revision6" xmlns:xr10="http://schemas.microsoft.com/office/spreadsheetml/2016/revision10" xmlns:x15="http://schemas.microsoft.com/office/spreadsheetml/2010/11/main" xmlns:xcalcf="http://schemas.microsoft.com/office/spreadsheetml/2018/calcfeatures" mc:Ignorable="x15 xr xr6 xr10 xr2">
  <fileVersion appName="xl" lastEdited="7" lowestEdited="7"/>
  <bookViews>
    <workbookView/>
  </bookViews>
  <sheets>
    <sheet name="Bensinverd" r:id="rId1" sheetId="1"/>
    <sheet name="Reiknad" r:id="rId2" sheetId="2"/>
  </sheets>
  <calcPr calcId="181029"/>
  <extLst>
    <ext uri="{140A7094-0E35-4892-8432-C4D2E57EDEB5}">
      <x15:workbookPr chartTrackingRefBase="1"/>
    </ext>
    <ext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Hjalmar Gislason</author>
  </authors>
  <commentList>
    <comment ref="F226" authorId="0">
      <text>
        <t xml:space="preserve">Hjalmar Gislason:
https://www.skatturinn.is/fagadilar/tollamal/hugbunadarhus/tilkynningar-til-hugbunadarhusa/breytingar-a-tollskra-adflutningsgjoldum-og-fleira-sem-tekur-gildi-1.-januar-2026 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assign="1" cellMeta="1" clearComments="1" clearFormats="1" coerce="1" copy="1" merge="1" minSupportedVersion="120000" name="XLDAPR" pasteAll="1" pasteValues="1" rowColShift="1" splitFirst="1"/>
  </metadataTypes>
  <futureMetadata count="1" name="XLDAPR">
    <bk>
      <extLst>
        <ext uri="{bdbb8cdc-fa1e-496e-a857-3c3f30c029c3}">
          <xda:dynamicArrayProperties fCollapsed="0" fDynamic="1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<sst xmlns="http://schemas.openxmlformats.org/spreadsheetml/2006/main" uniqueCount="29">
  <si>
    <t>Samsetning á verði bensínlítra</t>
  </si>
  <si>
    <t>Uppfært:</t>
  </si>
  <si>
    <t>Krónutala</t>
  </si>
  <si>
    <t>Hlutföll</t>
  </si>
  <si>
    <t>Forsendur og undirliggjandi gögn</t>
  </si>
  <si>
    <t>Mánuður</t>
  </si>
  <si>
    <t>Viðmiðunarverð</t>
  </si>
  <si>
    <t>Virðisaukaskattur</t>
  </si>
  <si>
    <t>Almennt bensíngjald</t>
  </si>
  <si>
    <t>Sérstakt bensíngjald</t>
  </si>
  <si>
    <t>Kolefnisgjald</t>
  </si>
  <si>
    <t>Hlutur ríkisins</t>
  </si>
  <si>
    <t>Líklegt innkaupaverð</t>
  </si>
  <si>
    <t>Hlutur olíufélags</t>
  </si>
  <si>
    <t>Hlutur annarra</t>
  </si>
  <si>
    <t>Afreiknaður VSK</t>
  </si>
  <si>
    <t>VSK %</t>
  </si>
  <si>
    <t>Innkaupaverð $/gallon</t>
  </si>
  <si>
    <t>Miðgengi dollars</t>
  </si>
  <si>
    <t>Lítrar í galloni</t>
  </si>
  <si>
    <t>Nýjast</t>
  </si>
  <si>
    <t>Ítarleg</t>
  </si>
  <si>
    <t>Breyting</t>
  </si>
  <si>
    <t>change-down</t>
  </si>
  <si>
    <t>lækkun um 1 krónur</t>
  </si>
  <si>
    <t>Hlutfallslegt</t>
  </si>
  <si>
    <t>Samandregin</t>
  </si>
  <si>
    <t>Lægst</t>
  </si>
  <si>
    <t>Hæst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</si>
</sst>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xmlns:x15="http://schemas.microsoft.com/office/spreadsheetml/2010/11/main" mc:Ignorable="x14ac x16r2 xr">
  <numFmts count="7">
    <numFmt numFmtId="164" formatCode="0.0%"/>
    <numFmt numFmtId="165" formatCode="0.000"/>
    <numFmt numFmtId="166" formatCode="mmm"/>
    <numFmt numFmtId="167" formatCode="d\.\ mmmm\ yyyy"/>
    <numFmt numFmtId="168" formatCode="mmmm\ yyyy"/>
    <numFmt numFmtId="169" formatCode="yyyy"/>
    <numFmt numFmtId="170" formatCode="yyyy\-mm\-dd"/>
  </numFmts>
  <fonts count="9">
    <font>
      <sz val="10"/>
      <name val="Verdana"/>
    </font>
    <font>
      <sz val="10"/>
      <name val="Verdana"/>
      <color indexed="12"/>
      <u/>
    </font>
    <font>
      <sz val="10"/>
      <name val="Verdana"/>
      <b/>
    </font>
    <font>
      <sz val="10"/>
      <name val="Arial"/>
    </font>
    <font>
      <sz val="16"/>
      <name val="Verdana"/>
      <b/>
    </font>
    <font>
      <sz val="10"/>
      <name val="Verdana"/>
      <color indexed="12"/>
      <u/>
      <b/>
    </font>
    <font>
      <sz val="10"/>
      <name val="Verdana"/>
      <u val="false"/>
      <b/>
    </font>
    <font>
      <sz val="10"/>
      <name val="Verdana"/>
      <u val="false"/>
    </font>
    <font>
      <sz val="12"/>
      <name val="Calibri"/>
      <u val="false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applyAlignment="1" applyFont="1" fontId="1" fillId="0" numFmtId="0" borderId="0">
      <alignment vertical="top"/>
    </xf>
    <xf applyAlignment="1" applyFont="1" fontId="0" fillId="0" numFmtId="0" borderId="0"/>
    <xf applyAlignment="1" applyFont="1" fontId="0" fillId="0" numFmtId="9" applyNumberFormat="1" borderId="0"/>
  </cellStyleXfs>
  <cellXfs count="29">
    <xf xfId="1" fontId="0" fillId="0" numFmtId="0" borderId="0"/>
    <xf xfId="1" fontId="2" applyFont="1" fillId="0" numFmtId="0" borderId="0"/>
    <xf xfId="1" fontId="0" fillId="0" numFmtId="2" applyNumberFormat="1" borderId="0"/>
    <xf xfId="1" fontId="0" fillId="0" numFmtId="164" applyNumberFormat="1" borderId="0"/>
    <xf xfId="1" fontId="3" applyFont="1" fillId="0" numFmtId="164" applyNumberFormat="1" borderId="0"/>
    <xf xfId="1" fontId="0" fillId="0" numFmtId="0" borderId="0" applyAlignment="1">
      <alignment wrapText="1"/>
    </xf>
    <xf xfId="1" fontId="2" applyFont="1" fillId="0" numFmtId="0" borderId="0" applyAlignment="1">
      <alignment wrapText="1"/>
    </xf>
    <xf xfId="1" fontId="4" applyFont="1" fillId="0" numFmtId="0" borderId="0"/>
    <xf xfId="0" fontId="5" applyFont="1" fillId="0" numFmtId="0" borderId="0" applyAlignment="1">
      <alignment vertical="top" wrapText="1"/>
    </xf>
    <xf xfId="2" fontId="0" fillId="0" numFmtId="10" applyNumberFormat="1" borderId="0"/>
    <xf xfId="1" fontId="0" fillId="0" numFmtId="165" applyNumberFormat="1" borderId="0"/>
    <xf xfId="1" fontId="0" fillId="0" numFmtId="10" applyNumberFormat="1" borderId="0"/>
    <xf xfId="1" fontId="0" fillId="0" numFmtId="166" applyNumberFormat="1" borderId="0"/>
    <xf xfId="1" fontId="0" fillId="0" numFmtId="167" applyNumberFormat="1" borderId="0"/>
    <xf xfId="1" fontId="0" fillId="0" numFmtId="168" applyNumberFormat="1" borderId="0"/>
    <xf xfId="1" fontId="0" fillId="0" numFmtId="169" applyNumberFormat="1" borderId="0"/>
    <xf xfId="1" fontId="2" applyFont="1" fillId="0" numFmtId="170" applyNumberFormat="1" borderId="0"/>
    <xf xfId="0" fontId="1" fillId="0" numFmtId="0" borderId="0" applyAlignment="1">
      <alignment vertical="top" wrapText="1"/>
    </xf>
    <xf xfId="1" fontId="2" applyFont="1" fillId="0" numFmtId="0" borderId="0" applyAlignment="1">
      <alignment horizontal="center"/>
    </xf>
    <xf xfId="1" fontId="2" applyFont="1" fillId="0" numFmtId="167" applyNumberFormat="1" borderId="0"/>
    <xf xfId="1" fontId="2" applyFont="1" fillId="0" numFmtId="2" applyNumberFormat="1" borderId="0"/>
    <xf xfId="1" fontId="0" fillId="0" numFmtId="0" borderId="0"/>
    <xf xfId="1" fontId="6" applyFont="1" fillId="0" numFmtId="2" applyNumberFormat="1" borderId="0"/>
    <xf xfId="1" fontId="7" applyFont="1" fillId="0" numFmtId="2" applyNumberFormat="1" borderId="0"/>
    <xf xfId="2" fontId="7" applyFont="1" fillId="0" numFmtId="10" applyNumberFormat="1" borderId="0"/>
    <xf xfId="1" fontId="7" applyFont="1" fillId="0" numFmtId="10" applyNumberFormat="1" borderId="0"/>
    <xf xfId="1" fontId="7" applyFont="1" fillId="0" numFmtId="164" applyNumberFormat="1" borderId="0"/>
    <xf xfId="1" fontId="8" applyFont="1" fillId="0" numFmtId="165" applyNumberFormat="1" borderId="0"/>
    <xf xfId="1" fontId="8" applyFont="1" fillId="0" numFmtId="0" borderId="0"/>
  </cellXfs>
  <cellStyles count="3">
    <cellStyle name="Hyperlink" xfId="0" builtinId="8"/>
    <cellStyle name="Normal" xfId="1" builtinId="0"/>
    <cellStyle name="Percent" xfId="2" builtinId="5"/>
  </cellStyles>
  <dxfs count="0"/>
  <tableStyles count="0" defaultPivotStyle="PivotStyleLight16" defaultTableStyle="TableStyleMedium2"/>
  <extLst>
    <ext uri="{EB79DEF2-80B8-43e5-95BD-54CBDDF9020C}">
      <x14:slicerStyles defaultSlicerStyle="SlicerStyleLight1"/>
    </ext>
    <ext uri="{9260A510-F301-46a8-8635-F512D64BE5F5}">
      <x15:timelineStyles defaultTimelineStyle="TimeSlicerStyleLight1"/>
    </ext>
  </extLst>
</styleSheet>
</file>

<file path=xl/_rels/workbook.xml.rels><?xml version="1.0" encoding="UTF-8" standalone="yes"?>
<Relationships
  xmlns="http://schemas.openxmlformats.org/package/2006/relationships"
  >
  <Relationship
    Id="rId1"
    Target="worksheets/sheet1.xml"
    Type="http://schemas.openxmlformats.org/officeDocument/2006/relationships/worksheet"
    />
  <Relationship
    Id="rId2"
    Target="worksheets/sheet2.xml"
    Type="http://schemas.openxmlformats.org/officeDocument/2006/relationships/worksheet"
    />
  <Relationship
    Id="rId3"
    Target="styles.xml"
    Type="http://schemas.openxmlformats.org/officeDocument/2006/relationships/styles"
    />
  <Relationship
    Id="rId4"
    Target="theme/theme1.xml"
    Type="http://schemas.openxmlformats.org/officeDocument/2006/relationships/theme"
    />
  <Relationship
    Id="rId5"
    Target="sharedStrings.xml"
    Type="http://schemas.openxmlformats.org/officeDocument/2006/relationships/sharedStrings"
    />
  <Relationship
    Id="rId6"
    Target="metadata.xml"
    Type="http://schemas.openxmlformats.org/officeDocument/2006/relationships/sheetMetadata"
    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
  xmlns="http://schemas.openxmlformats.org/package/2006/relationships"
  >
  <Relationship
    Id="rId1"
    Target="http://bensinverd.is/"
    Type="http://schemas.openxmlformats.org/officeDocument/2006/relationships/hyperlink"
    TargetMode="External"
    />
  <Relationship
    Id="rId2"
    Target="https://www.skatturinn.is/fagadilar/tollamal/hugbunadarhus/tilkynningar-til-hugbunadarhusa/breytingar-a-tollskra-adflutningsgjoldum-og-fleira-sem-taka-gildi-1.-januar-2025"
    Type="http://schemas.openxmlformats.org/officeDocument/2006/relationships/hyperlink"
    TargetMode="External"
    />
  <Relationship
    Id="rId3"
    Target="https://www.skatturinn.is/fagadilar/tollamal/hugbunadarhus/tilkynningar-til-hugbunadarhusa/breytingar-a-tollskra-adflutningsgjoldum-og-fleira-sem-taka-gildi-1.-januar-2025"
    Type="http://schemas.openxmlformats.org/officeDocument/2006/relationships/hyperlink"
    TargetMode="External"
    />
  <Relationship
    Id="rId4"
    Target="https://www.skatturinn.is/fagadilar/tollamal/hugbunadarhus/tilkynningar-til-hugbunadarhusa/breytingar-a-tollskra-adflutningsgjoldum-og-fleira-sem-taka-gildi-1.-januar-2025"
    Type="http://schemas.openxmlformats.org/officeDocument/2006/relationships/hyperlink"
    TargetMode="External"
    />
  <Relationship
    Id="rId5"
    Target="https://www.eia.gov/dnav/pet/hist/LeafHandler.ashx?n=PET&amp;s=EER_EPMRU_PF4_Y35NY_DPG&amp;f=W"
    Type="http://schemas.openxmlformats.org/officeDocument/2006/relationships/hyperlink"
    TargetMode="External"
    />
  <Relationship
    Id="rId6"
    Target="https://sedlabanki.is/gagnatorg/opinber-gengisskraning/"
    Type="http://schemas.openxmlformats.org/officeDocument/2006/relationships/hyperlink"
    TargetMode="External"
    />
  <Relationship
    Id="rId7"
    Target="../comments1.xml"
    Type="http://schemas.openxmlformats.org/officeDocument/2006/relationships/comments"
    />
  <Relationship
    Id="rId8"
    Target="../drawings/vmlDrawing1.vml"
    Type="http://schemas.openxmlformats.org/officeDocument/2006/relationships/vmlDrawing"
   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Z232"/>
  <sheetViews>
    <sheetView workbookViewId="0">
      <selection activeCell="S231" sqref="S231"/>
    </sheetView>
  </sheetViews>
  <sheetFormatPr defaultColWidth="11" baseColWidth="10" defaultRowHeight="16"/>
  <cols>
    <col customWidth="1" max="1" min="1" width="20.1640625"/>
    <col customWidth="1" max="2" min="2" width="19.6640625" style="1"/>
    <col customWidth="1" max="3" min="3" width="16.83203125"/>
    <col customWidth="1" max="10" min="4" width="14.33203125"/>
    <col customWidth="1" max="11" min="11" width="3"/>
    <col customWidth="1" max="12" min="12" width="16"/>
    <col customWidth="1" max="20" min="13" width="14.33203125"/>
    <col customWidth="1" max="21" min="21" width="3.5"/>
    <col customWidth="1" max="26" min="22" width="14.33203125"/>
  </cols>
  <sheetData>
    <row r="1" spans="1:26" customHeight="1" ht="20">
      <c r="A1" s="7" t="s">
        <v>0</v>
      </c>
    </row>
    <row r="2" spans="1:26">
      <c r="A2" s="1" t="s">
        <v>1</v>
      </c>
      <c r="B2" s="19">
        <f>MAX(A5:A1000)</f>
        <v>46218</v>
      </c>
      <c r="C2" s="14">
        <f>B2</f>
        <v>46218</v>
      </c>
      <c r="D2" s="15">
        <f>C2</f>
        <v>46218</v>
      </c>
    </row>
    <row r="3" spans="1:26">
      <c r="B3" s="18" t="s">
        <v>2</v>
      </c>
      <c r="L3" s="18" t="s">
        <v>3</v>
      </c>
      <c r="V3" s="18" t="s">
        <v>4</v>
      </c>
    </row>
    <row r="4" spans="1:26" customHeight="1" ht="28" s="5" customFormat="1">
      <c r="A4" s="6" t="s">
        <v>5</v>
      </c>
      <c r="B4" s="8" t="s">
        <v>6</v>
      </c>
      <c r="C4" s="6" t="s">
        <v>7</v>
      </c>
      <c r="D4" s="17" t="s">
        <v>8</v>
      </c>
      <c r="E4" s="17" t="s">
        <v>9</v>
      </c>
      <c r="F4" s="17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L4" s="6" t="s">
        <v>6</v>
      </c>
      <c r="M4" s="6" t="s">
        <v>7</v>
      </c>
      <c r="N4" s="6" t="s">
        <v>8</v>
      </c>
      <c r="O4" s="6" t="s">
        <v>9</v>
      </c>
      <c r="P4" s="6" t="s">
        <v>10</v>
      </c>
      <c r="Q4" s="6" t="s">
        <v>11</v>
      </c>
      <c r="R4" s="6" t="s">
        <v>12</v>
      </c>
      <c r="S4" s="6" t="s">
        <v>13</v>
      </c>
      <c r="T4" s="6" t="s">
        <v>14</v>
      </c>
      <c r="V4" s="6" t="s">
        <v>15</v>
      </c>
      <c r="W4" s="6" t="s">
        <v>16</v>
      </c>
      <c r="X4" s="8" t="s">
        <v>17</v>
      </c>
      <c r="Y4" s="8" t="s">
        <v>18</v>
      </c>
      <c r="Z4" s="6" t="s">
        <v>19</v>
      </c>
    </row>
    <row r="5" spans="1:26">
      <c r="A5" s="16">
        <v>39309</v>
      </c>
      <c r="B5" s="20">
        <v>123.4</v>
      </c>
      <c r="C5" s="2">
        <f>V5*B5</f>
        <v>24.2835341365462</v>
      </c>
      <c r="D5" s="2">
        <v>9.28</v>
      </c>
      <c r="E5" s="2">
        <v>32.95</v>
      </c>
      <c r="F5" s="2">
        <v>0</v>
      </c>
      <c r="G5" s="2">
        <f>SUM(C5:F5)</f>
        <v>66.5135341365462</v>
      </c>
      <c r="H5" s="2">
        <f>X5/Z5*Y5</f>
        <v>34.8102261149512</v>
      </c>
      <c r="I5" s="2">
        <f>B5-H5-C5-F5-E5-D5</f>
        <v>22.0762397485026</v>
      </c>
      <c r="J5" s="2">
        <f>SUM(H5:I5)</f>
        <v>56.8864658634538</v>
      </c>
      <c r="L5" s="9">
        <f>B5/$B5</f>
        <v>1</v>
      </c>
      <c r="M5" s="9">
        <f>C5/$B5</f>
        <v>0.196787148594378</v>
      </c>
      <c r="N5" s="9">
        <f>D5/$B5</f>
        <v>0.0752025931928687</v>
      </c>
      <c r="O5" s="9">
        <f>E5/$B5</f>
        <v>0.267017828200972</v>
      </c>
      <c r="P5" s="9">
        <f>F5/$B5</f>
        <v>0</v>
      </c>
      <c r="Q5" s="9">
        <f>G5/$B5</f>
        <v>0.539007569988219</v>
      </c>
      <c r="R5" s="9">
        <f>H5/$B5</f>
        <v>0.282092594124402</v>
      </c>
      <c r="S5" s="9">
        <f>I5/$B5</f>
        <v>0.178899835887379</v>
      </c>
      <c r="T5" s="9">
        <f>J5/$B5</f>
        <v>0.460992430011781</v>
      </c>
      <c r="V5" s="11">
        <f>W5/(1+W5)</f>
        <v>0.196787148594378</v>
      </c>
      <c r="W5" s="3">
        <v>0.245</v>
      </c>
      <c r="X5" s="10">
        <v>2.026</v>
      </c>
      <c r="Y5" s="2">
        <v>65.04</v>
      </c>
      <c r="Z5" s="2">
        <v>3.78541178</v>
      </c>
    </row>
    <row r="6" spans="1:26">
      <c r="A6" s="16">
        <v>39340</v>
      </c>
      <c r="B6" s="20">
        <v>125.9</v>
      </c>
      <c r="C6" s="2">
        <f>V6*B6</f>
        <v>24.7755020080322</v>
      </c>
      <c r="D6" s="2">
        <v>9.28</v>
      </c>
      <c r="E6" s="2">
        <v>32.95</v>
      </c>
      <c r="F6" s="2">
        <v>0</v>
      </c>
      <c r="G6" s="2">
        <f>SUM(C6:F6)</f>
        <v>67.0055020080322</v>
      </c>
      <c r="H6" s="2">
        <f>X6/Z6*Y6</f>
        <v>34.8384978080245</v>
      </c>
      <c r="I6" s="2">
        <f>B6-H6-C6-F6-E6-D6</f>
        <v>24.0560001839433</v>
      </c>
      <c r="J6" s="2">
        <f>SUM(H6:I6)</f>
        <v>58.8944979919678</v>
      </c>
      <c r="L6" s="9">
        <f>B6/$B6</f>
        <v>1</v>
      </c>
      <c r="M6" s="9">
        <f>C6/$B6</f>
        <v>0.196787148594378</v>
      </c>
      <c r="N6" s="9">
        <f>D6/$B6</f>
        <v>0.0737092930897538</v>
      </c>
      <c r="O6" s="9">
        <f>E6/$B6</f>
        <v>0.261715647339158</v>
      </c>
      <c r="P6" s="9">
        <f>F6/$B6</f>
        <v>0</v>
      </c>
      <c r="Q6" s="9">
        <f>G6/$B6</f>
        <v>0.53221208902329</v>
      </c>
      <c r="R6" s="9">
        <f>H6/$B6</f>
        <v>0.276715629928709</v>
      </c>
      <c r="S6" s="9">
        <f>I6/$B6</f>
        <v>0.191072281048001</v>
      </c>
      <c r="T6" s="9">
        <f>J6/$B6</f>
        <v>0.46778791097671</v>
      </c>
      <c r="V6" s="11">
        <f>W6/(1+W6)</f>
        <v>0.196787148594378</v>
      </c>
      <c r="W6" s="3">
        <v>0.245</v>
      </c>
      <c r="X6" s="10">
        <v>2.069</v>
      </c>
      <c r="Y6" s="2">
        <v>63.74</v>
      </c>
      <c r="Z6" s="2">
        <v>3.78541178</v>
      </c>
    </row>
    <row r="7" spans="1:26">
      <c r="A7" s="16">
        <v>39370</v>
      </c>
      <c r="B7" s="20">
        <v>124.4</v>
      </c>
      <c r="C7" s="2">
        <f>V7*B7</f>
        <v>24.4803212851406</v>
      </c>
      <c r="D7" s="2">
        <v>9.28</v>
      </c>
      <c r="E7" s="2">
        <v>32.95</v>
      </c>
      <c r="F7" s="2">
        <v>0</v>
      </c>
      <c r="G7" s="2">
        <f>SUM(C7:F7)</f>
        <v>66.7103212851406</v>
      </c>
      <c r="H7" s="2">
        <f>X7/Z7*Y7</f>
        <v>33.1554206765849</v>
      </c>
      <c r="I7" s="2">
        <f>B7-H7-C7-F7-E7-D7</f>
        <v>24.5342580382745</v>
      </c>
      <c r="J7" s="2">
        <f>SUM(H7:I7)</f>
        <v>57.6896787148594</v>
      </c>
      <c r="L7" s="9">
        <f>B7/$B7</f>
        <v>1</v>
      </c>
      <c r="M7" s="9">
        <f>C7/$B7</f>
        <v>0.196787148594378</v>
      </c>
      <c r="N7" s="9">
        <f>D7/$B7</f>
        <v>0.0745980707395498</v>
      </c>
      <c r="O7" s="9">
        <f>E7/$B7</f>
        <v>0.264871382636656</v>
      </c>
      <c r="P7" s="9">
        <f>F7/$B7</f>
        <v>0</v>
      </c>
      <c r="Q7" s="9">
        <f>G7/$B7</f>
        <v>0.536256601970584</v>
      </c>
      <c r="R7" s="9">
        <f>H7/$B7</f>
        <v>0.266522674249075</v>
      </c>
      <c r="S7" s="9">
        <f>I7/$B7</f>
        <v>0.197220723780342</v>
      </c>
      <c r="T7" s="9">
        <f>J7/$B7</f>
        <v>0.463743398029416</v>
      </c>
      <c r="V7" s="11">
        <f>W7/(1+W7)</f>
        <v>0.196787148594378</v>
      </c>
      <c r="W7" s="3">
        <v>0.245</v>
      </c>
      <c r="X7" s="10">
        <v>2.068</v>
      </c>
      <c r="Y7" s="2">
        <v>60.69</v>
      </c>
      <c r="Z7" s="2">
        <v>3.78541178</v>
      </c>
    </row>
    <row r="8" spans="1:26">
      <c r="A8" s="16">
        <v>39401</v>
      </c>
      <c r="B8" s="20">
        <v>129.1</v>
      </c>
      <c r="C8" s="2">
        <f>V8*B8</f>
        <v>25.4052208835342</v>
      </c>
      <c r="D8" s="2">
        <v>9.28</v>
      </c>
      <c r="E8" s="2">
        <v>32.95</v>
      </c>
      <c r="F8" s="2">
        <v>0</v>
      </c>
      <c r="G8" s="2">
        <f>SUM(C8:F8)</f>
        <v>67.6352208835342</v>
      </c>
      <c r="H8" s="2">
        <f>X8/Z8*Y8</f>
        <v>37.9733324547323</v>
      </c>
      <c r="I8" s="2">
        <f>B8-H8-C8-F8-E8-D8</f>
        <v>23.4914466617335</v>
      </c>
      <c r="J8" s="2">
        <f>SUM(H8:I8)</f>
        <v>61.4647791164658</v>
      </c>
      <c r="L8" s="9">
        <f>B8/$B8</f>
        <v>1</v>
      </c>
      <c r="M8" s="9">
        <f>C8/$B8</f>
        <v>0.196787148594378</v>
      </c>
      <c r="N8" s="9">
        <f>D8/$B8</f>
        <v>0.0718822618125484</v>
      </c>
      <c r="O8" s="9">
        <f>E8/$B8</f>
        <v>0.255228505034857</v>
      </c>
      <c r="P8" s="9">
        <f>F8/$B8</f>
        <v>0</v>
      </c>
      <c r="Q8" s="9">
        <f>G8/$B8</f>
        <v>0.523897915441783</v>
      </c>
      <c r="R8" s="9">
        <f>H8/$B8</f>
        <v>0.294138903599785</v>
      </c>
      <c r="S8" s="9">
        <f>I8/$B8</f>
        <v>0.181963180958431</v>
      </c>
      <c r="T8" s="9">
        <f>J8/$B8</f>
        <v>0.476102084558217</v>
      </c>
      <c r="V8" s="11">
        <f>W8/(1+W8)</f>
        <v>0.196787148594378</v>
      </c>
      <c r="W8" s="3">
        <v>0.245</v>
      </c>
      <c r="X8" s="10">
        <v>2.365</v>
      </c>
      <c r="Y8" s="2">
        <v>60.78</v>
      </c>
      <c r="Z8" s="2">
        <v>3.78541178</v>
      </c>
    </row>
    <row r="9" spans="1:26">
      <c r="A9" s="16">
        <v>39431</v>
      </c>
      <c r="B9" s="20">
        <v>129.3</v>
      </c>
      <c r="C9" s="2">
        <f>V9*B9</f>
        <v>25.4445783132531</v>
      </c>
      <c r="D9" s="2">
        <v>9.28</v>
      </c>
      <c r="E9" s="2">
        <v>32.95</v>
      </c>
      <c r="F9" s="2">
        <v>0</v>
      </c>
      <c r="G9" s="2">
        <f>SUM(C9:F9)</f>
        <v>67.6745783132531</v>
      </c>
      <c r="H9" s="2">
        <f>X9/Z9*Y9</f>
        <v>37.0334875430646</v>
      </c>
      <c r="I9" s="2">
        <f>B9-H9-C9-F9-E9-D9</f>
        <v>24.5919341436823</v>
      </c>
      <c r="J9" s="2">
        <f>SUM(H9:I9)</f>
        <v>61.6254216867469</v>
      </c>
      <c r="L9" s="9">
        <f>B9/$B9</f>
        <v>1</v>
      </c>
      <c r="M9" s="9">
        <f>C9/$B9</f>
        <v>0.196787148594378</v>
      </c>
      <c r="N9" s="9">
        <f>D9/$B9</f>
        <v>0.0717710750193349</v>
      </c>
      <c r="O9" s="9">
        <f>E9/$B9</f>
        <v>0.254833720030936</v>
      </c>
      <c r="P9" s="9">
        <f>F9/$B9</f>
        <v>0</v>
      </c>
      <c r="Q9" s="9">
        <f>G9/$B9</f>
        <v>0.523391943644649</v>
      </c>
      <c r="R9" s="9">
        <f>H9/$B9</f>
        <v>0.286415216883717</v>
      </c>
      <c r="S9" s="9">
        <f>I9/$B9</f>
        <v>0.190192839471634</v>
      </c>
      <c r="T9" s="9">
        <f>J9/$B9</f>
        <v>0.476608056355351</v>
      </c>
      <c r="V9" s="11">
        <f>W9/(1+W9)</f>
        <v>0.196787148594378</v>
      </c>
      <c r="W9" s="3">
        <v>0.245</v>
      </c>
      <c r="X9" s="10">
        <v>2.252</v>
      </c>
      <c r="Y9" s="2">
        <v>62.25</v>
      </c>
      <c r="Z9" s="2">
        <v>3.78541178</v>
      </c>
    </row>
    <row r="10" spans="1:26">
      <c r="A10" s="16">
        <v>39462</v>
      </c>
      <c r="B10" s="20">
        <v>132.8</v>
      </c>
      <c r="C10" s="2">
        <f>V10*B10</f>
        <v>26.1333333333334</v>
      </c>
      <c r="D10" s="2">
        <v>9.28</v>
      </c>
      <c r="E10" s="2">
        <v>32.95</v>
      </c>
      <c r="F10" s="2">
        <v>0</v>
      </c>
      <c r="G10" s="2">
        <f>SUM(C10:F10)</f>
        <v>68.3633333333334</v>
      </c>
      <c r="H10" s="2">
        <f>X10/Z10*Y10</f>
        <v>42.4996299874145</v>
      </c>
      <c r="I10" s="2">
        <f>B10-H10-C10-F10-E10-D10</f>
        <v>21.9370366792521</v>
      </c>
      <c r="J10" s="2">
        <f>SUM(H10:I10)</f>
        <v>64.4366666666666</v>
      </c>
      <c r="L10" s="9">
        <f>B10/$B10</f>
        <v>1</v>
      </c>
      <c r="M10" s="9">
        <f>C10/$B10</f>
        <v>0.196787148594378</v>
      </c>
      <c r="N10" s="9">
        <f>D10/$B10</f>
        <v>0.0698795180722892</v>
      </c>
      <c r="O10" s="9">
        <f>E10/$B10</f>
        <v>0.248117469879518</v>
      </c>
      <c r="P10" s="9">
        <f>F10/$B10</f>
        <v>0</v>
      </c>
      <c r="Q10" s="9">
        <f>G10/$B10</f>
        <v>0.514784136546185</v>
      </c>
      <c r="R10" s="9">
        <f>H10/$B10</f>
        <v>0.320027334242579</v>
      </c>
      <c r="S10" s="9">
        <f>I10/$B10</f>
        <v>0.165188529211236</v>
      </c>
      <c r="T10" s="9">
        <f>J10/$B10</f>
        <v>0.485215863453815</v>
      </c>
      <c r="V10" s="11">
        <f>W10/(1+W10)</f>
        <v>0.196787148594378</v>
      </c>
      <c r="W10" s="3">
        <v>0.245</v>
      </c>
      <c r="X10" s="10">
        <v>2.502</v>
      </c>
      <c r="Y10" s="2">
        <v>64.3</v>
      </c>
      <c r="Z10" s="2">
        <v>3.78541178</v>
      </c>
    </row>
    <row r="11" spans="1:26">
      <c r="A11" s="16">
        <v>39493</v>
      </c>
      <c r="B11" s="20">
        <v>136.3</v>
      </c>
      <c r="C11" s="2">
        <f>V11*B11</f>
        <v>26.8220883534137</v>
      </c>
      <c r="D11" s="2">
        <v>9.28</v>
      </c>
      <c r="E11" s="2">
        <v>32.95</v>
      </c>
      <c r="F11" s="2">
        <v>0</v>
      </c>
      <c r="G11" s="2">
        <f>SUM(C11:F11)</f>
        <v>69.0520883534137</v>
      </c>
      <c r="H11" s="2">
        <f>X11/Z11*Y11</f>
        <v>40.0653082978465</v>
      </c>
      <c r="I11" s="2">
        <f>B11-H11-C11-F11-E11-D11</f>
        <v>27.1826033487398</v>
      </c>
      <c r="J11" s="2">
        <f>SUM(H11:I11)</f>
        <v>67.2479116465863</v>
      </c>
      <c r="L11" s="9">
        <f>B11/$B11</f>
        <v>1</v>
      </c>
      <c r="M11" s="9">
        <f>C11/$B11</f>
        <v>0.196787148594378</v>
      </c>
      <c r="N11" s="9">
        <f>D11/$B11</f>
        <v>0.0680851063829787</v>
      </c>
      <c r="O11" s="9">
        <f>E11/$B11</f>
        <v>0.241746148202495</v>
      </c>
      <c r="P11" s="9">
        <f>F11/$B11</f>
        <v>0</v>
      </c>
      <c r="Q11" s="9">
        <f>G11/$B11</f>
        <v>0.506618403179851</v>
      </c>
      <c r="R11" s="9">
        <f>H11/$B11</f>
        <v>0.293949437254927</v>
      </c>
      <c r="S11" s="9">
        <f>I11/$B11</f>
        <v>0.199432159565222</v>
      </c>
      <c r="T11" s="9">
        <f>J11/$B11</f>
        <v>0.493381596820149</v>
      </c>
      <c r="V11" s="11">
        <f>W11/(1+W11)</f>
        <v>0.196787148594378</v>
      </c>
      <c r="W11" s="3">
        <v>0.245</v>
      </c>
      <c r="X11" s="10">
        <v>2.281</v>
      </c>
      <c r="Y11" s="2">
        <v>66.49</v>
      </c>
      <c r="Z11" s="2">
        <v>3.78541178</v>
      </c>
    </row>
    <row r="12" spans="1:26">
      <c r="A12" s="16">
        <v>39522</v>
      </c>
      <c r="B12" s="20">
        <v>142.7</v>
      </c>
      <c r="C12" s="2">
        <f>V12*B12</f>
        <v>28.0815261044177</v>
      </c>
      <c r="D12" s="2">
        <v>9.28</v>
      </c>
      <c r="E12" s="2">
        <v>32.95</v>
      </c>
      <c r="F12" s="2">
        <v>0</v>
      </c>
      <c r="G12" s="2">
        <f>SUM(C12:F12)</f>
        <v>70.3115261044177</v>
      </c>
      <c r="H12" s="2">
        <f>X12/Z12*Y12</f>
        <v>47.1354796703253</v>
      </c>
      <c r="I12" s="2">
        <f>B12-H12-C12-F12-E12-D12</f>
        <v>25.252994225257</v>
      </c>
      <c r="J12" s="2">
        <f>SUM(H12:I12)</f>
        <v>72.3884738955823</v>
      </c>
      <c r="L12" s="9">
        <f>B12/$B12</f>
        <v>1</v>
      </c>
      <c r="M12" s="9">
        <f>C12/$B12</f>
        <v>0.196787148594378</v>
      </c>
      <c r="N12" s="9">
        <f>D12/$B12</f>
        <v>0.065031534688157</v>
      </c>
      <c r="O12" s="9">
        <f>E12/$B12</f>
        <v>0.230903994393833</v>
      </c>
      <c r="P12" s="9">
        <f>F12/$B12</f>
        <v>0</v>
      </c>
      <c r="Q12" s="9">
        <f>G12/$B12</f>
        <v>0.492722677676368</v>
      </c>
      <c r="R12" s="9">
        <f>H12/$B12</f>
        <v>0.330311700562896</v>
      </c>
      <c r="S12" s="9">
        <f>I12/$B12</f>
        <v>0.176965621760736</v>
      </c>
      <c r="T12" s="9">
        <f>J12/$B12</f>
        <v>0.507277322323632</v>
      </c>
      <c r="V12" s="11">
        <f>W12/(1+W12)</f>
        <v>0.196787148594378</v>
      </c>
      <c r="W12" s="3">
        <v>0.245</v>
      </c>
      <c r="X12" s="10">
        <v>2.492</v>
      </c>
      <c r="Y12" s="2">
        <v>71.6</v>
      </c>
      <c r="Z12" s="2">
        <v>3.78541178</v>
      </c>
    </row>
    <row r="13" spans="1:26">
      <c r="A13" s="16">
        <v>39553</v>
      </c>
      <c r="B13" s="20">
        <v>145.9</v>
      </c>
      <c r="C13" s="2">
        <f>V13*B13</f>
        <v>28.7112449799198</v>
      </c>
      <c r="D13" s="2">
        <v>9.28</v>
      </c>
      <c r="E13" s="2">
        <v>32.95</v>
      </c>
      <c r="F13" s="2">
        <v>0</v>
      </c>
      <c r="G13" s="2">
        <f>SUM(C13:F13)</f>
        <v>70.9412449799198</v>
      </c>
      <c r="H13" s="2">
        <f>X13/Z13*Y13</f>
        <v>49.1982803519463</v>
      </c>
      <c r="I13" s="2">
        <f>B13-H13-C13-F13-E13-D13</f>
        <v>25.7604746681339</v>
      </c>
      <c r="J13" s="2">
        <f>SUM(H13:I13)</f>
        <v>74.9587550200802</v>
      </c>
      <c r="L13" s="9">
        <f>B13/$B13</f>
        <v>1</v>
      </c>
      <c r="M13" s="9">
        <f>C13/$B13</f>
        <v>0.196787148594378</v>
      </c>
      <c r="N13" s="9">
        <f>D13/$B13</f>
        <v>0.0636052090472927</v>
      </c>
      <c r="O13" s="9">
        <f>E13/$B13</f>
        <v>0.225839616175463</v>
      </c>
      <c r="P13" s="9">
        <f>F13/$B13</f>
        <v>0</v>
      </c>
      <c r="Q13" s="9">
        <f>G13/$B13</f>
        <v>0.486231973817134</v>
      </c>
      <c r="R13" s="9">
        <f>H13/$B13</f>
        <v>0.33720548561992</v>
      </c>
      <c r="S13" s="9">
        <f>I13/$B13</f>
        <v>0.176562540562947</v>
      </c>
      <c r="T13" s="9">
        <f>J13/$B13</f>
        <v>0.513768026182866</v>
      </c>
      <c r="V13" s="11">
        <f>W13/(1+W13)</f>
        <v>0.196787148594378</v>
      </c>
      <c r="W13" s="3">
        <v>0.245</v>
      </c>
      <c r="X13" s="10">
        <v>2.515</v>
      </c>
      <c r="Y13" s="2">
        <v>74.05</v>
      </c>
      <c r="Z13" s="2">
        <v>3.78541178</v>
      </c>
    </row>
    <row r="14" spans="1:26">
      <c r="A14" s="16">
        <v>39583</v>
      </c>
      <c r="B14" s="20">
        <v>160.2</v>
      </c>
      <c r="C14" s="2">
        <f>V14*B14</f>
        <v>31.5253012048194</v>
      </c>
      <c r="D14" s="2">
        <v>9.28</v>
      </c>
      <c r="E14" s="2">
        <v>32.95</v>
      </c>
      <c r="F14" s="2">
        <v>0</v>
      </c>
      <c r="G14" s="2">
        <f>SUM(C14:F14)</f>
        <v>73.7553012048194</v>
      </c>
      <c r="H14" s="2">
        <f>X14/Z14*Y14</f>
        <v>56.3366160391671</v>
      </c>
      <c r="I14" s="2">
        <f>B14-H14-C14-F14-E14-D14</f>
        <v>30.1080827560135</v>
      </c>
      <c r="J14" s="2">
        <f>SUM(H14:I14)</f>
        <v>86.4446987951806</v>
      </c>
      <c r="L14" s="9">
        <f>B14/$B14</f>
        <v>1</v>
      </c>
      <c r="M14" s="9">
        <f>C14/$B14</f>
        <v>0.196787148594378</v>
      </c>
      <c r="N14" s="9">
        <f>D14/$B14</f>
        <v>0.0579275905118602</v>
      </c>
      <c r="O14" s="9">
        <f>E14/$B14</f>
        <v>0.205680399500624</v>
      </c>
      <c r="P14" s="9">
        <f>F14/$B14</f>
        <v>0</v>
      </c>
      <c r="Q14" s="9">
        <f>G14/$B14</f>
        <v>0.460395138606863</v>
      </c>
      <c r="R14" s="9">
        <f>H14/$B14</f>
        <v>0.35166426990741</v>
      </c>
      <c r="S14" s="9">
        <f>I14/$B14</f>
        <v>0.187940591485727</v>
      </c>
      <c r="T14" s="9">
        <f>J14/$B14</f>
        <v>0.539604861393137</v>
      </c>
      <c r="V14" s="11">
        <f>W14/(1+W14)</f>
        <v>0.196787148594378</v>
      </c>
      <c r="W14" s="3">
        <v>0.245</v>
      </c>
      <c r="X14" s="10">
        <v>2.837</v>
      </c>
      <c r="Y14" s="2">
        <v>75.17</v>
      </c>
      <c r="Z14" s="2">
        <v>3.78541178</v>
      </c>
    </row>
    <row r="15" spans="1:26">
      <c r="A15" s="16">
        <v>39614</v>
      </c>
      <c r="B15" s="20">
        <v>168.7</v>
      </c>
      <c r="C15" s="2">
        <f>V15*B15</f>
        <v>33.1979919678716</v>
      </c>
      <c r="D15" s="2">
        <v>9.28</v>
      </c>
      <c r="E15" s="2">
        <v>32.95</v>
      </c>
      <c r="F15" s="2">
        <v>0</v>
      </c>
      <c r="G15" s="2">
        <f>SUM(C15:F15)</f>
        <v>75.4279919678716</v>
      </c>
      <c r="H15" s="2">
        <f>X15/Z15*Y15</f>
        <v>67.2773623587128</v>
      </c>
      <c r="I15" s="2">
        <f>B15-H15-C15-F15-E15-D15</f>
        <v>25.9946456734156</v>
      </c>
      <c r="J15" s="2">
        <f>SUM(H15:I15)</f>
        <v>93.2720080321284</v>
      </c>
      <c r="L15" s="9">
        <f>B15/$B15</f>
        <v>1</v>
      </c>
      <c r="M15" s="9">
        <f>C15/$B15</f>
        <v>0.196787148594378</v>
      </c>
      <c r="N15" s="9">
        <f>D15/$B15</f>
        <v>0.0550088915234143</v>
      </c>
      <c r="O15" s="9">
        <f>E15/$B15</f>
        <v>0.195317131001778</v>
      </c>
      <c r="P15" s="9">
        <f>F15/$B15</f>
        <v>0</v>
      </c>
      <c r="Q15" s="9">
        <f>G15/$B15</f>
        <v>0.447113171119571</v>
      </c>
      <c r="R15" s="9">
        <f>H15/$B15</f>
        <v>0.398798828445245</v>
      </c>
      <c r="S15" s="9">
        <f>I15/$B15</f>
        <v>0.154088000435184</v>
      </c>
      <c r="T15" s="9">
        <f>J15/$B15</f>
        <v>0.552886828880429</v>
      </c>
      <c r="V15" s="11">
        <f>W15/(1+W15)</f>
        <v>0.196787148594378</v>
      </c>
      <c r="W15" s="3">
        <v>0.245</v>
      </c>
      <c r="X15" s="10">
        <v>3.218</v>
      </c>
      <c r="Y15" s="2">
        <v>79.14</v>
      </c>
      <c r="Z15" s="2">
        <v>3.78541178</v>
      </c>
    </row>
    <row r="16" spans="1:26">
      <c r="A16" s="16">
        <v>39644</v>
      </c>
      <c r="B16" s="20">
        <v>175.2</v>
      </c>
      <c r="C16" s="2">
        <f>V16*B16</f>
        <v>34.477108433735</v>
      </c>
      <c r="D16" s="2">
        <v>9.28</v>
      </c>
      <c r="E16" s="2">
        <v>32.95</v>
      </c>
      <c r="F16" s="2">
        <v>0</v>
      </c>
      <c r="G16" s="2">
        <f>SUM(C16:F16)</f>
        <v>76.707108433735</v>
      </c>
      <c r="H16" s="2">
        <f>X16/Z16*Y16</f>
        <v>69.6070111558643</v>
      </c>
      <c r="I16" s="2">
        <f>B16-H16-C16-F16-E16-D16</f>
        <v>28.8858804104007</v>
      </c>
      <c r="J16" s="2">
        <f>SUM(H16:I16)</f>
        <v>98.492891566265</v>
      </c>
      <c r="L16" s="9">
        <f>B16/$B16</f>
        <v>1</v>
      </c>
      <c r="M16" s="9">
        <f>C16/$B16</f>
        <v>0.196787148594378</v>
      </c>
      <c r="N16" s="9">
        <f>D16/$B16</f>
        <v>0.0529680365296804</v>
      </c>
      <c r="O16" s="9">
        <f>E16/$B16</f>
        <v>0.188070776255708</v>
      </c>
      <c r="P16" s="9">
        <f>F16/$B16</f>
        <v>0</v>
      </c>
      <c r="Q16" s="9">
        <f>G16/$B16</f>
        <v>0.437825961379766</v>
      </c>
      <c r="R16" s="9">
        <f>H16/$B16</f>
        <v>0.397300291985527</v>
      </c>
      <c r="S16" s="9">
        <f>I16/$B16</f>
        <v>0.164873746634707</v>
      </c>
      <c r="T16" s="9">
        <f>J16/$B16</f>
        <v>0.562174038620234</v>
      </c>
      <c r="V16" s="11">
        <f>W16/(1+W16)</f>
        <v>0.196787148594378</v>
      </c>
      <c r="W16" s="3">
        <v>0.245</v>
      </c>
      <c r="X16" s="10">
        <v>3.36</v>
      </c>
      <c r="Y16" s="2">
        <v>78.42</v>
      </c>
      <c r="Z16" s="2">
        <v>3.78541178</v>
      </c>
    </row>
    <row r="17" spans="1:26">
      <c r="A17" s="16">
        <v>39675</v>
      </c>
      <c r="B17" s="20">
        <v>165.1</v>
      </c>
      <c r="C17" s="2">
        <f>V17*B17</f>
        <v>32.4895582329318</v>
      </c>
      <c r="D17" s="2">
        <v>9.28</v>
      </c>
      <c r="E17" s="2">
        <v>32.95</v>
      </c>
      <c r="F17" s="2">
        <v>0</v>
      </c>
      <c r="G17" s="2">
        <f>SUM(C17:F17)</f>
        <v>74.7195582329318</v>
      </c>
      <c r="H17" s="2">
        <f>X17/Z17*Y17</f>
        <v>64.4853490681534</v>
      </c>
      <c r="I17" s="2">
        <f>B17-H17-C17-F17-E17-D17</f>
        <v>25.8950926989148</v>
      </c>
      <c r="J17" s="2">
        <f>SUM(H17:I17)</f>
        <v>90.3804417670682</v>
      </c>
      <c r="L17" s="9">
        <f>B17/$B17</f>
        <v>1</v>
      </c>
      <c r="M17" s="9">
        <f>C17/$B17</f>
        <v>0.196787148594378</v>
      </c>
      <c r="N17" s="9">
        <f>D17/$B17</f>
        <v>0.0562083585705633</v>
      </c>
      <c r="O17" s="9">
        <f>E17/$B17</f>
        <v>0.199576014536644</v>
      </c>
      <c r="P17" s="9">
        <f>F17/$B17</f>
        <v>0</v>
      </c>
      <c r="Q17" s="9">
        <f>G17/$B17</f>
        <v>0.452571521701586</v>
      </c>
      <c r="R17" s="9">
        <f>H17/$B17</f>
        <v>0.390583580061498</v>
      </c>
      <c r="S17" s="9">
        <f>I17/$B17</f>
        <v>0.156844898236916</v>
      </c>
      <c r="T17" s="9">
        <f>J17/$B17</f>
        <v>0.547428478298414</v>
      </c>
      <c r="V17" s="11">
        <f>W17/(1+W17)</f>
        <v>0.196787148594378</v>
      </c>
      <c r="W17" s="3">
        <v>0.245</v>
      </c>
      <c r="X17" s="10">
        <v>2.99</v>
      </c>
      <c r="Y17" s="2">
        <v>81.64</v>
      </c>
      <c r="Z17" s="2">
        <v>3.78541178</v>
      </c>
    </row>
    <row r="18" spans="1:26">
      <c r="A18" s="16">
        <v>39706</v>
      </c>
      <c r="B18" s="20">
        <v>164.1</v>
      </c>
      <c r="C18" s="2">
        <f>V18*B18</f>
        <v>32.2927710843374</v>
      </c>
      <c r="D18" s="2">
        <v>9.28</v>
      </c>
      <c r="E18" s="2">
        <v>32.95</v>
      </c>
      <c r="F18" s="2">
        <v>0</v>
      </c>
      <c r="G18" s="2">
        <f>SUM(C18:F18)</f>
        <v>74.5227710843374</v>
      </c>
      <c r="H18" s="2">
        <f>X18/Z18*Y18</f>
        <v>69.2570043198841</v>
      </c>
      <c r="I18" s="2">
        <f>B18-H18-C18-F18-E18-D18</f>
        <v>20.3202245957785</v>
      </c>
      <c r="J18" s="2">
        <f>SUM(H18:I18)</f>
        <v>89.5772289156626</v>
      </c>
      <c r="L18" s="9">
        <f>B18/$B18</f>
        <v>1</v>
      </c>
      <c r="M18" s="9">
        <f>C18/$B18</f>
        <v>0.196787148594378</v>
      </c>
      <c r="N18" s="9">
        <f>D18/$B18</f>
        <v>0.0565508836075564</v>
      </c>
      <c r="O18" s="9">
        <f>E18/$B18</f>
        <v>0.200792199878123</v>
      </c>
      <c r="P18" s="9">
        <f>F18/$B18</f>
        <v>0</v>
      </c>
      <c r="Q18" s="9">
        <f>G18/$B18</f>
        <v>0.454130232080057</v>
      </c>
      <c r="R18" s="9">
        <f>H18/$B18</f>
        <v>0.422041464472176</v>
      </c>
      <c r="S18" s="9">
        <f>I18/$B18</f>
        <v>0.123828303447767</v>
      </c>
      <c r="T18" s="9">
        <f>J18/$B18</f>
        <v>0.545869767919943</v>
      </c>
      <c r="V18" s="11">
        <f>W18/(1+W18)</f>
        <v>0.196787148594378</v>
      </c>
      <c r="W18" s="3">
        <v>0.245</v>
      </c>
      <c r="X18" s="10">
        <v>2.874</v>
      </c>
      <c r="Y18" s="2">
        <v>91.22</v>
      </c>
      <c r="Z18" s="2">
        <v>3.78541178</v>
      </c>
    </row>
    <row r="19" spans="1:26">
      <c r="A19" s="16">
        <v>39736</v>
      </c>
      <c r="B19" s="20">
        <v>165.1</v>
      </c>
      <c r="C19" s="2">
        <f>V19*B19</f>
        <v>32.4895582329318</v>
      </c>
      <c r="D19" s="2">
        <v>9.28</v>
      </c>
      <c r="E19" s="2">
        <v>32.95</v>
      </c>
      <c r="F19" s="2">
        <v>0</v>
      </c>
      <c r="G19" s="2">
        <f>SUM(C19:F19)</f>
        <v>74.7195582329318</v>
      </c>
      <c r="H19" s="2">
        <f>X19/Z19*Y19</f>
        <v>72.1536984280215</v>
      </c>
      <c r="I19" s="2">
        <f>B19-H19-C19-F19-E19-D19</f>
        <v>18.2267433390467</v>
      </c>
      <c r="J19" s="2">
        <f>SUM(H19:I19)</f>
        <v>90.3804417670682</v>
      </c>
      <c r="L19" s="9">
        <f>B19/$B19</f>
        <v>1</v>
      </c>
      <c r="M19" s="9">
        <f>C19/$B19</f>
        <v>0.196787148594378</v>
      </c>
      <c r="N19" s="9">
        <f>D19/$B19</f>
        <v>0.0562083585705633</v>
      </c>
      <c r="O19" s="9">
        <f>E19/$B19</f>
        <v>0.199576014536644</v>
      </c>
      <c r="P19" s="9">
        <f>F19/$B19</f>
        <v>0</v>
      </c>
      <c r="Q19" s="9">
        <f>G19/$B19</f>
        <v>0.452571521701586</v>
      </c>
      <c r="R19" s="9">
        <f>H19/$B19</f>
        <v>0.437030275154582</v>
      </c>
      <c r="S19" s="9">
        <f>I19/$B19</f>
        <v>0.110398203143832</v>
      </c>
      <c r="T19" s="9">
        <f>J19/$B19</f>
        <v>0.547428478298414</v>
      </c>
      <c r="V19" s="11">
        <f>W19/(1+W19)</f>
        <v>0.196787148594378</v>
      </c>
      <c r="W19" s="3">
        <v>0.245</v>
      </c>
      <c r="X19" s="10">
        <v>2.394</v>
      </c>
      <c r="Y19" s="2">
        <v>114.09</v>
      </c>
      <c r="Z19" s="2">
        <v>3.78541178</v>
      </c>
    </row>
    <row r="20" spans="1:26">
      <c r="A20" s="16">
        <v>39767</v>
      </c>
      <c r="B20" s="20">
        <v>143.2</v>
      </c>
      <c r="C20" s="2">
        <f>V20*B20</f>
        <v>28.1799196787149</v>
      </c>
      <c r="D20" s="2">
        <v>9.28</v>
      </c>
      <c r="E20" s="2">
        <v>32.95</v>
      </c>
      <c r="F20" s="2">
        <v>0</v>
      </c>
      <c r="G20" s="2">
        <f>SUM(C20:F20)</f>
        <v>70.4099196787149</v>
      </c>
      <c r="H20" s="2">
        <f>X20/Z20*Y20</f>
        <v>51.9057506605001</v>
      </c>
      <c r="I20" s="2">
        <f>B20-H20-C20-F20-E20-D20</f>
        <v>20.884329660785</v>
      </c>
      <c r="J20" s="2">
        <f>SUM(H20:I20)</f>
        <v>72.7900803212851</v>
      </c>
      <c r="L20" s="9">
        <f>B20/$B20</f>
        <v>1</v>
      </c>
      <c r="M20" s="9">
        <f>C20/$B20</f>
        <v>0.196787148594378</v>
      </c>
      <c r="N20" s="9">
        <f>D20/$B20</f>
        <v>0.064804469273743</v>
      </c>
      <c r="O20" s="9">
        <f>E20/$B20</f>
        <v>0.230097765363129</v>
      </c>
      <c r="P20" s="9">
        <f>F20/$B20</f>
        <v>0</v>
      </c>
      <c r="Q20" s="9">
        <f>G20/$B20</f>
        <v>0.491689383231249</v>
      </c>
      <c r="R20" s="9">
        <f>H20/$B20</f>
        <v>0.362470325841481</v>
      </c>
      <c r="S20" s="9">
        <f>I20/$B20</f>
        <v>0.14584029092727</v>
      </c>
      <c r="T20" s="9">
        <f>J20/$B20</f>
        <v>0.508310616768751</v>
      </c>
      <c r="V20" s="11">
        <f>W20/(1+W20)</f>
        <v>0.196787148594378</v>
      </c>
      <c r="W20" s="3">
        <v>0.245</v>
      </c>
      <c r="X20" s="10">
        <v>1.452</v>
      </c>
      <c r="Y20" s="2">
        <v>135.32</v>
      </c>
      <c r="Z20" s="2">
        <v>3.78541178</v>
      </c>
    </row>
    <row r="21" spans="1:26">
      <c r="A21" s="16">
        <v>39797</v>
      </c>
      <c r="B21" s="20">
        <v>139.8</v>
      </c>
      <c r="C21" s="2">
        <f>V21*B21</f>
        <v>27.510843373494</v>
      </c>
      <c r="D21" s="2">
        <v>9.28</v>
      </c>
      <c r="E21" s="2">
        <v>32.95</v>
      </c>
      <c r="F21" s="2">
        <v>0</v>
      </c>
      <c r="G21" s="2">
        <f>SUM(C21:F21)</f>
        <v>69.740843373494</v>
      </c>
      <c r="H21" s="2">
        <f>X21/Z21*Y21</f>
        <v>33.6390695122738</v>
      </c>
      <c r="I21" s="2">
        <f>B21-H21-C21-F21-E21-D21</f>
        <v>36.4200871142322</v>
      </c>
      <c r="J21" s="2">
        <f>SUM(H21:I21)</f>
        <v>70.059156626506</v>
      </c>
      <c r="L21" s="9">
        <f>B21/$B21</f>
        <v>1</v>
      </c>
      <c r="M21" s="9">
        <f>C21/$B21</f>
        <v>0.196787148594378</v>
      </c>
      <c r="N21" s="9">
        <f>D21/$B21</f>
        <v>0.0663805436337625</v>
      </c>
      <c r="O21" s="9">
        <f>E21/$B21</f>
        <v>0.235693848354793</v>
      </c>
      <c r="P21" s="9">
        <f>F21/$B21</f>
        <v>0</v>
      </c>
      <c r="Q21" s="9">
        <f>G21/$B21</f>
        <v>0.498861540582933</v>
      </c>
      <c r="R21" s="9">
        <f>H21/$B21</f>
        <v>0.240622814823132</v>
      </c>
      <c r="S21" s="9">
        <f>I21/$B21</f>
        <v>0.260515644593936</v>
      </c>
      <c r="T21" s="9">
        <f>J21/$B21</f>
        <v>0.501138459417067</v>
      </c>
      <c r="V21" s="11">
        <f>W21/(1+W21)</f>
        <v>0.196787148594378</v>
      </c>
      <c r="W21" s="3">
        <v>0.245</v>
      </c>
      <c r="X21" s="10">
        <v>1.027</v>
      </c>
      <c r="Y21" s="2">
        <v>123.99</v>
      </c>
      <c r="Z21" s="2">
        <v>3.78541178</v>
      </c>
    </row>
    <row r="22" spans="1:26">
      <c r="A22" s="16">
        <v>39828</v>
      </c>
      <c r="B22" s="20">
        <v>139.8</v>
      </c>
      <c r="C22" s="2">
        <f>V22*B22</f>
        <v>27.510843373494</v>
      </c>
      <c r="D22" s="2">
        <v>10.44</v>
      </c>
      <c r="E22" s="2">
        <v>37.07</v>
      </c>
      <c r="F22" s="2">
        <v>0</v>
      </c>
      <c r="G22" s="2">
        <f>SUM(C22:F22)</f>
        <v>75.020843373494</v>
      </c>
      <c r="H22" s="2">
        <f>X22/Z22*Y22</f>
        <v>30.1994305095125</v>
      </c>
      <c r="I22" s="2">
        <f>B22-H22-C22-F22-E22-D22</f>
        <v>34.5797261169935</v>
      </c>
      <c r="J22" s="2">
        <f>SUM(H22:I22)</f>
        <v>64.779156626506</v>
      </c>
      <c r="L22" s="9">
        <f>B22/$B22</f>
        <v>1</v>
      </c>
      <c r="M22" s="9">
        <f>C22/$B22</f>
        <v>0.196787148594378</v>
      </c>
      <c r="N22" s="9">
        <f>D22/$B22</f>
        <v>0.0746781115879828</v>
      </c>
      <c r="O22" s="9">
        <f>E22/$B22</f>
        <v>0.26516452074392</v>
      </c>
      <c r="P22" s="9">
        <f>F22/$B22</f>
        <v>0</v>
      </c>
      <c r="Q22" s="9">
        <f>G22/$B22</f>
        <v>0.53662978092628</v>
      </c>
      <c r="R22" s="9">
        <f>H22/$B22</f>
        <v>0.216018816233995</v>
      </c>
      <c r="S22" s="9">
        <f>I22/$B22</f>
        <v>0.247351402839725</v>
      </c>
      <c r="T22" s="9">
        <f>J22/$B22</f>
        <v>0.46337021907372</v>
      </c>
      <c r="V22" s="11">
        <f>W22/(1+W22)</f>
        <v>0.196787148594378</v>
      </c>
      <c r="W22" s="3">
        <v>0.245</v>
      </c>
      <c r="X22" s="10">
        <v>0.924</v>
      </c>
      <c r="Y22" s="2">
        <v>123.72</v>
      </c>
      <c r="Z22" s="2">
        <v>3.78541178</v>
      </c>
    </row>
    <row r="23" spans="1:26">
      <c r="A23" s="16">
        <v>39859</v>
      </c>
      <c r="B23" s="20">
        <v>142.8</v>
      </c>
      <c r="C23" s="2">
        <f>V23*B23</f>
        <v>28.1012048192772</v>
      </c>
      <c r="D23" s="2">
        <v>10.44</v>
      </c>
      <c r="E23" s="2">
        <v>37.07</v>
      </c>
      <c r="F23" s="2">
        <v>0</v>
      </c>
      <c r="G23" s="2">
        <f>SUM(C23:F23)</f>
        <v>75.6112048192772</v>
      </c>
      <c r="H23" s="2">
        <f>X23/Z23*Y23</f>
        <v>37.6184516443809</v>
      </c>
      <c r="I23" s="2">
        <f>B23-H23-C23-F23-E23-D23</f>
        <v>29.5703435363419</v>
      </c>
      <c r="J23" s="2">
        <f>SUM(H23:I23)</f>
        <v>67.1887951807228</v>
      </c>
      <c r="L23" s="9">
        <f>B23/$B23</f>
        <v>1</v>
      </c>
      <c r="M23" s="9">
        <f>C23/$B23</f>
        <v>0.196787148594378</v>
      </c>
      <c r="N23" s="9">
        <f>D23/$B23</f>
        <v>0.073109243697479</v>
      </c>
      <c r="O23" s="9">
        <f>E23/$B23</f>
        <v>0.259593837535014</v>
      </c>
      <c r="P23" s="9">
        <f>F23/$B23</f>
        <v>0</v>
      </c>
      <c r="Q23" s="9">
        <f>G23/$B23</f>
        <v>0.529490229826871</v>
      </c>
      <c r="R23" s="9">
        <f>H23/$B23</f>
        <v>0.263434535324796</v>
      </c>
      <c r="S23" s="9">
        <f>I23/$B23</f>
        <v>0.207075234848333</v>
      </c>
      <c r="T23" s="9">
        <f>J23/$B23</f>
        <v>0.470509770173129</v>
      </c>
      <c r="V23" s="11">
        <f>W23/(1+W23)</f>
        <v>0.196787148594378</v>
      </c>
      <c r="W23" s="3">
        <v>0.245</v>
      </c>
      <c r="X23" s="10">
        <v>1.251</v>
      </c>
      <c r="Y23" s="2">
        <v>113.83</v>
      </c>
      <c r="Z23" s="2">
        <v>3.78541178</v>
      </c>
    </row>
    <row r="24" spans="1:26">
      <c r="A24" s="16">
        <v>39887</v>
      </c>
      <c r="B24" s="20">
        <v>139.8</v>
      </c>
      <c r="C24" s="2">
        <f>V24*B24</f>
        <v>27.510843373494</v>
      </c>
      <c r="D24" s="2">
        <v>10.44</v>
      </c>
      <c r="E24" s="2">
        <v>37.07</v>
      </c>
      <c r="F24" s="2">
        <v>0</v>
      </c>
      <c r="G24" s="2">
        <f>SUM(C24:F24)</f>
        <v>75.020843373494</v>
      </c>
      <c r="H24" s="2">
        <f>X24/Z24*Y24</f>
        <v>37.6569969885813</v>
      </c>
      <c r="I24" s="2">
        <f>B24-H24-C24-F24-E24-D24</f>
        <v>27.1221596379247</v>
      </c>
      <c r="J24" s="2">
        <f>SUM(H24:I24)</f>
        <v>64.779156626506</v>
      </c>
      <c r="L24" s="9">
        <f>B24/$B24</f>
        <v>1</v>
      </c>
      <c r="M24" s="9">
        <f>C24/$B24</f>
        <v>0.196787148594378</v>
      </c>
      <c r="N24" s="9">
        <f>D24/$B24</f>
        <v>0.0746781115879828</v>
      </c>
      <c r="O24" s="9">
        <f>E24/$B24</f>
        <v>0.26516452074392</v>
      </c>
      <c r="P24" s="9">
        <f>F24/$B24</f>
        <v>0</v>
      </c>
      <c r="Q24" s="9">
        <f>G24/$B24</f>
        <v>0.53662978092628</v>
      </c>
      <c r="R24" s="9">
        <f>H24/$B24</f>
        <v>0.269363354710882</v>
      </c>
      <c r="S24" s="9">
        <f>I24/$B24</f>
        <v>0.194006864362838</v>
      </c>
      <c r="T24" s="9">
        <f>J24/$B24</f>
        <v>0.46337021907372</v>
      </c>
      <c r="V24" s="11">
        <f>W24/(1+W24)</f>
        <v>0.196787148594378</v>
      </c>
      <c r="W24" s="3">
        <v>0.245</v>
      </c>
      <c r="X24" s="10">
        <v>1.243</v>
      </c>
      <c r="Y24" s="2">
        <v>114.68</v>
      </c>
      <c r="Z24" s="2">
        <v>3.78541178</v>
      </c>
    </row>
    <row r="25" spans="1:26">
      <c r="A25" s="16">
        <v>39918</v>
      </c>
      <c r="B25" s="20">
        <v>148.6</v>
      </c>
      <c r="C25" s="2">
        <f>V25*B25</f>
        <v>29.2425702811246</v>
      </c>
      <c r="D25" s="2">
        <v>10.44</v>
      </c>
      <c r="E25" s="2">
        <v>37.07</v>
      </c>
      <c r="F25" s="2">
        <v>0</v>
      </c>
      <c r="G25" s="2">
        <f>SUM(C25:F25)</f>
        <v>76.7525702811246</v>
      </c>
      <c r="H25" s="2">
        <f>X25/Z25*Y25</f>
        <v>44.4243981298119</v>
      </c>
      <c r="I25" s="2">
        <f>B25-H25-C25-F25-E25-D25</f>
        <v>27.4230315890635</v>
      </c>
      <c r="J25" s="2">
        <f>SUM(H25:I25)</f>
        <v>71.8474297188754</v>
      </c>
      <c r="L25" s="9">
        <f>B25/$B25</f>
        <v>1</v>
      </c>
      <c r="M25" s="9">
        <f>C25/$B25</f>
        <v>0.196787148594378</v>
      </c>
      <c r="N25" s="9">
        <f>D25/$B25</f>
        <v>0.0702557200538358</v>
      </c>
      <c r="O25" s="9">
        <f>E25/$B25</f>
        <v>0.249461641991925</v>
      </c>
      <c r="P25" s="9">
        <f>F25/$B25</f>
        <v>0</v>
      </c>
      <c r="Q25" s="9">
        <f>G25/$B25</f>
        <v>0.516504510640139</v>
      </c>
      <c r="R25" s="9">
        <f>H25/$B25</f>
        <v>0.298952881088909</v>
      </c>
      <c r="S25" s="9">
        <f>I25/$B25</f>
        <v>0.184542608270952</v>
      </c>
      <c r="T25" s="9">
        <f>J25/$B25</f>
        <v>0.483495489359861</v>
      </c>
      <c r="V25" s="11">
        <f>W25/(1+W25)</f>
        <v>0.196787148594378</v>
      </c>
      <c r="W25" s="3">
        <v>0.245</v>
      </c>
      <c r="X25" s="10">
        <v>1.328</v>
      </c>
      <c r="Y25" s="2">
        <v>126.63</v>
      </c>
      <c r="Z25" s="2">
        <v>3.78541178</v>
      </c>
    </row>
    <row r="26" spans="1:26">
      <c r="A26" s="16">
        <v>39948</v>
      </c>
      <c r="B26" s="20">
        <v>160.9</v>
      </c>
      <c r="C26" s="2">
        <f>V26*B26</f>
        <v>31.6630522088354</v>
      </c>
      <c r="D26" s="2">
        <v>10.44</v>
      </c>
      <c r="E26" s="2">
        <v>37.07</v>
      </c>
      <c r="F26" s="2">
        <v>0</v>
      </c>
      <c r="G26" s="2">
        <f>SUM(C26:F26)</f>
        <v>79.1730522088354</v>
      </c>
      <c r="H26" s="2">
        <f>X26/Z26*Y26</f>
        <v>46.0284534751461</v>
      </c>
      <c r="I26" s="2">
        <f>B26-H26-C26-F26-E26-D26</f>
        <v>35.6984943160185</v>
      </c>
      <c r="J26" s="2">
        <f>SUM(H26:I26)</f>
        <v>81.7269477911646</v>
      </c>
      <c r="L26" s="9">
        <f>B26/$B26</f>
        <v>1</v>
      </c>
      <c r="M26" s="9">
        <f>C26/$B26</f>
        <v>0.196787148594378</v>
      </c>
      <c r="N26" s="9">
        <f>D26/$B26</f>
        <v>0.0648850217526414</v>
      </c>
      <c r="O26" s="9">
        <f>E26/$B26</f>
        <v>0.230391547545059</v>
      </c>
      <c r="P26" s="9">
        <f>F26/$B26</f>
        <v>0</v>
      </c>
      <c r="Q26" s="9">
        <f>G26/$B26</f>
        <v>0.492063717892078</v>
      </c>
      <c r="R26" s="9">
        <f>H26/$B26</f>
        <v>0.286068697794569</v>
      </c>
      <c r="S26" s="9">
        <f>I26/$B26</f>
        <v>0.221867584313353</v>
      </c>
      <c r="T26" s="9">
        <f>J26/$B26</f>
        <v>0.507936282107922</v>
      </c>
      <c r="V26" s="11">
        <f>W26/(1+W26)</f>
        <v>0.196787148594378</v>
      </c>
      <c r="W26" s="3">
        <v>0.245</v>
      </c>
      <c r="X26" s="10">
        <v>1.379</v>
      </c>
      <c r="Y26" s="2">
        <v>126.35</v>
      </c>
      <c r="Z26" s="2">
        <v>3.78541178</v>
      </c>
    </row>
    <row r="27" spans="1:26">
      <c r="A27" s="16">
        <v>39979</v>
      </c>
      <c r="B27" s="20">
        <v>173.3</v>
      </c>
      <c r="C27" s="2">
        <f>V27*B27</f>
        <v>34.1032128514057</v>
      </c>
      <c r="D27" s="2">
        <v>20.44</v>
      </c>
      <c r="E27" s="2">
        <v>37.07</v>
      </c>
      <c r="F27" s="2">
        <v>0</v>
      </c>
      <c r="G27" s="2">
        <f>SUM(C27:F27)</f>
        <v>91.6132128514057</v>
      </c>
      <c r="H27" s="2">
        <f>X27/Z27*Y27</f>
        <v>63.2394608335054</v>
      </c>
      <c r="I27" s="2">
        <f>B27-H27-C27-F27-E27-D27</f>
        <v>18.4473263150889</v>
      </c>
      <c r="J27" s="2">
        <f>SUM(H27:I27)</f>
        <v>81.6867871485943</v>
      </c>
      <c r="L27" s="9">
        <f>B27/$B27</f>
        <v>1</v>
      </c>
      <c r="M27" s="9">
        <f>C27/$B27</f>
        <v>0.196787148594378</v>
      </c>
      <c r="N27" s="9">
        <f>D27/$B27</f>
        <v>0.117945758799769</v>
      </c>
      <c r="O27" s="9">
        <f>E27/$B27</f>
        <v>0.213906520484709</v>
      </c>
      <c r="P27" s="9">
        <f>F27/$B27</f>
        <v>0</v>
      </c>
      <c r="Q27" s="9">
        <f>G27/$B27</f>
        <v>0.528639427878856</v>
      </c>
      <c r="R27" s="9">
        <f>H27/$B27</f>
        <v>0.364913218889241</v>
      </c>
      <c r="S27" s="9">
        <f>I27/$B27</f>
        <v>0.106447353231904</v>
      </c>
      <c r="T27" s="9">
        <f>J27/$B27</f>
        <v>0.471360572121144</v>
      </c>
      <c r="V27" s="11">
        <f>W27/(1+W27)</f>
        <v>0.196787148594378</v>
      </c>
      <c r="W27" s="3">
        <v>0.245</v>
      </c>
      <c r="X27" s="10">
        <v>1.89</v>
      </c>
      <c r="Y27" s="2">
        <v>126.66</v>
      </c>
      <c r="Z27" s="2">
        <v>3.78541178</v>
      </c>
    </row>
    <row r="28" spans="1:26">
      <c r="A28" s="16">
        <v>40009</v>
      </c>
      <c r="B28" s="20">
        <v>183.3</v>
      </c>
      <c r="C28" s="2">
        <f>V28*B28</f>
        <v>36.0710843373495</v>
      </c>
      <c r="D28" s="2">
        <v>20.44</v>
      </c>
      <c r="E28" s="2">
        <v>37.07</v>
      </c>
      <c r="F28" s="2">
        <v>0</v>
      </c>
      <c r="G28" s="2">
        <f>SUM(C28:F28)</f>
        <v>93.5810843373495</v>
      </c>
      <c r="H28" s="2">
        <f>X28/Z28*Y28</f>
        <v>61.5366183490875</v>
      </c>
      <c r="I28" s="2">
        <f>B28-H28-C28-F28-E28-D28</f>
        <v>28.182297313563</v>
      </c>
      <c r="J28" s="2">
        <f>SUM(H28:I28)</f>
        <v>89.7189156626505</v>
      </c>
      <c r="L28" s="9">
        <f>B28/$B28</f>
        <v>1</v>
      </c>
      <c r="M28" s="9">
        <f>C28/$B28</f>
        <v>0.196787148594378</v>
      </c>
      <c r="N28" s="9">
        <f>D28/$B28</f>
        <v>0.111511183851609</v>
      </c>
      <c r="O28" s="9">
        <f>E28/$B28</f>
        <v>0.202236770321877</v>
      </c>
      <c r="P28" s="9">
        <f>F28/$B28</f>
        <v>0</v>
      </c>
      <c r="Q28" s="9">
        <f>G28/$B28</f>
        <v>0.510535102767864</v>
      </c>
      <c r="R28" s="9">
        <f>H28/$B28</f>
        <v>0.335715321053396</v>
      </c>
      <c r="S28" s="9">
        <f>I28/$B28</f>
        <v>0.15374957617874</v>
      </c>
      <c r="T28" s="9">
        <f>J28/$B28</f>
        <v>0.489464897232136</v>
      </c>
      <c r="V28" s="11">
        <f>W28/(1+W28)</f>
        <v>0.196787148594378</v>
      </c>
      <c r="W28" s="3">
        <v>0.245</v>
      </c>
      <c r="X28" s="10">
        <v>1.829</v>
      </c>
      <c r="Y28" s="2">
        <v>127.36</v>
      </c>
      <c r="Z28" s="2">
        <v>3.78541178</v>
      </c>
    </row>
    <row r="29" spans="1:26">
      <c r="A29" s="16">
        <v>40040</v>
      </c>
      <c r="B29" s="20">
        <v>190.3</v>
      </c>
      <c r="C29" s="2">
        <f>V29*B29</f>
        <v>37.4485943775101</v>
      </c>
      <c r="D29" s="2">
        <v>20.44</v>
      </c>
      <c r="E29" s="2">
        <v>37.07</v>
      </c>
      <c r="F29" s="2">
        <v>0</v>
      </c>
      <c r="G29" s="2">
        <f>SUM(C29:F29)</f>
        <v>94.9585943775101</v>
      </c>
      <c r="H29" s="2">
        <f>X29/Z29*Y29</f>
        <v>66.7422897912575</v>
      </c>
      <c r="I29" s="2">
        <f>B29-H29-C29-F29-E29-D29</f>
        <v>28.5991158312324</v>
      </c>
      <c r="J29" s="2">
        <f>SUM(H29:I29)</f>
        <v>95.3414056224899</v>
      </c>
      <c r="L29" s="9">
        <f>B29/$B29</f>
        <v>1</v>
      </c>
      <c r="M29" s="9">
        <f>C29/$B29</f>
        <v>0.196787148594378</v>
      </c>
      <c r="N29" s="9">
        <f>D29/$B29</f>
        <v>0.107409353652128</v>
      </c>
      <c r="O29" s="9">
        <f>E29/$B29</f>
        <v>0.194797687861272</v>
      </c>
      <c r="P29" s="9">
        <f>F29/$B29</f>
        <v>0</v>
      </c>
      <c r="Q29" s="9">
        <f>G29/$B29</f>
        <v>0.498994190107778</v>
      </c>
      <c r="R29" s="9">
        <f>H29/$B29</f>
        <v>0.350721438734932</v>
      </c>
      <c r="S29" s="9">
        <f>I29/$B29</f>
        <v>0.150284371157291</v>
      </c>
      <c r="T29" s="9">
        <f>J29/$B29</f>
        <v>0.501005809892222</v>
      </c>
      <c r="V29" s="11">
        <f>W29/(1+W29)</f>
        <v>0.196787148594378</v>
      </c>
      <c r="W29" s="3">
        <v>0.245</v>
      </c>
      <c r="X29" s="10">
        <v>1.987</v>
      </c>
      <c r="Y29" s="2">
        <v>127.15</v>
      </c>
      <c r="Z29" s="2">
        <v>3.78541178</v>
      </c>
    </row>
    <row r="30" spans="1:26">
      <c r="A30" s="16">
        <v>40071</v>
      </c>
      <c r="B30" s="20">
        <v>184.4</v>
      </c>
      <c r="C30" s="2">
        <f>V30*B30</f>
        <v>36.2875502008033</v>
      </c>
      <c r="D30" s="2">
        <v>20.44</v>
      </c>
      <c r="E30" s="2">
        <v>37.07</v>
      </c>
      <c r="F30" s="2">
        <v>0</v>
      </c>
      <c r="G30" s="2">
        <f>SUM(C30:F30)</f>
        <v>93.7975502008033</v>
      </c>
      <c r="H30" s="2">
        <f>X30/Z30*Y30</f>
        <v>60.0433065699394</v>
      </c>
      <c r="I30" s="2">
        <f>B30-H30-C30-F30-E30-D30</f>
        <v>30.5591432292573</v>
      </c>
      <c r="J30" s="2">
        <f>SUM(H30:I30)</f>
        <v>90.6024497991967</v>
      </c>
      <c r="L30" s="9">
        <f>B30/$B30</f>
        <v>1</v>
      </c>
      <c r="M30" s="9">
        <f>C30/$B30</f>
        <v>0.196787148594378</v>
      </c>
      <c r="N30" s="9">
        <f>D30/$B30</f>
        <v>0.110845986984816</v>
      </c>
      <c r="O30" s="9">
        <f>E30/$B30</f>
        <v>0.201030368763557</v>
      </c>
      <c r="P30" s="9">
        <f>F30/$B30</f>
        <v>0</v>
      </c>
      <c r="Q30" s="9">
        <f>G30/$B30</f>
        <v>0.508663504342751</v>
      </c>
      <c r="R30" s="9">
        <f>H30/$B30</f>
        <v>0.325614460791428</v>
      </c>
      <c r="S30" s="9">
        <f>I30/$B30</f>
        <v>0.165722034865821</v>
      </c>
      <c r="T30" s="9">
        <f>J30/$B30</f>
        <v>0.491336495657249</v>
      </c>
      <c r="V30" s="11">
        <f>W30/(1+W30)</f>
        <v>0.196787148594378</v>
      </c>
      <c r="W30" s="3">
        <v>0.245</v>
      </c>
      <c r="X30" s="10">
        <v>1.824</v>
      </c>
      <c r="Y30" s="2">
        <v>124.61</v>
      </c>
      <c r="Z30" s="2">
        <v>3.78541178</v>
      </c>
    </row>
    <row r="31" spans="1:26">
      <c r="A31" s="16">
        <v>40101</v>
      </c>
      <c r="B31" s="20">
        <v>180.3</v>
      </c>
      <c r="C31" s="2">
        <f>V31*B31</f>
        <v>35.4807228915664</v>
      </c>
      <c r="D31" s="2">
        <v>20.44</v>
      </c>
      <c r="E31" s="2">
        <v>37.07</v>
      </c>
      <c r="F31" s="2">
        <v>0</v>
      </c>
      <c r="G31" s="2">
        <f>SUM(C31:F31)</f>
        <v>92.9907228915664</v>
      </c>
      <c r="H31" s="2">
        <f>X31/Z31*Y31</f>
        <v>55.9980795537124</v>
      </c>
      <c r="I31" s="2">
        <f>B31-H31-C31-F31-E31-D31</f>
        <v>31.3111975547212</v>
      </c>
      <c r="J31" s="2">
        <f>SUM(H31:I31)</f>
        <v>87.3092771084336</v>
      </c>
      <c r="L31" s="9">
        <f>B31/$B31</f>
        <v>1</v>
      </c>
      <c r="M31" s="9">
        <f>C31/$B31</f>
        <v>0.196787148594378</v>
      </c>
      <c r="N31" s="9">
        <f>D31/$B31</f>
        <v>0.11336661120355</v>
      </c>
      <c r="O31" s="9">
        <f>E31/$B31</f>
        <v>0.205601774819745</v>
      </c>
      <c r="P31" s="9">
        <f>F31/$B31</f>
        <v>0</v>
      </c>
      <c r="Q31" s="9">
        <f>G31/$B31</f>
        <v>0.515755534617673</v>
      </c>
      <c r="R31" s="9">
        <f>H31/$B31</f>
        <v>0.310582803958471</v>
      </c>
      <c r="S31" s="9">
        <f>I31/$B31</f>
        <v>0.173661661423856</v>
      </c>
      <c r="T31" s="9">
        <f>J31/$B31</f>
        <v>0.484244465382327</v>
      </c>
      <c r="V31" s="11">
        <f>W31/(1+W31)</f>
        <v>0.196787148594378</v>
      </c>
      <c r="W31" s="3">
        <v>0.245</v>
      </c>
      <c r="X31" s="10">
        <v>1.711</v>
      </c>
      <c r="Y31" s="2">
        <v>123.89</v>
      </c>
      <c r="Z31" s="2">
        <v>3.78541178</v>
      </c>
    </row>
    <row r="32" spans="1:26">
      <c r="A32" s="16">
        <v>40132</v>
      </c>
      <c r="B32" s="20">
        <v>186.7</v>
      </c>
      <c r="C32" s="2">
        <f>V32*B32</f>
        <v>36.7401606425704</v>
      </c>
      <c r="D32" s="2">
        <v>20.44</v>
      </c>
      <c r="E32" s="2">
        <v>37.07</v>
      </c>
      <c r="F32" s="2">
        <v>0</v>
      </c>
      <c r="G32" s="2">
        <f>SUM(C32:F32)</f>
        <v>94.2501606425704</v>
      </c>
      <c r="H32" s="2">
        <f>X32/Z32*Y32</f>
        <v>65.0177244389513</v>
      </c>
      <c r="I32" s="2">
        <f>B32-H32-C32-F32-E32-D32</f>
        <v>27.4321149184783</v>
      </c>
      <c r="J32" s="2">
        <f>SUM(H32:I32)</f>
        <v>92.4498393574296</v>
      </c>
      <c r="L32" s="9">
        <f>B32/$B32</f>
        <v>1</v>
      </c>
      <c r="M32" s="9">
        <f>C32/$B32</f>
        <v>0.196787148594378</v>
      </c>
      <c r="N32" s="9">
        <f>D32/$B32</f>
        <v>0.109480449919657</v>
      </c>
      <c r="O32" s="9">
        <f>E32/$B32</f>
        <v>0.198553829673273</v>
      </c>
      <c r="P32" s="9">
        <f>F32/$B32</f>
        <v>0</v>
      </c>
      <c r="Q32" s="9">
        <f>G32/$B32</f>
        <v>0.504821428187308</v>
      </c>
      <c r="R32" s="9">
        <f>H32/$B32</f>
        <v>0.348247051092401</v>
      </c>
      <c r="S32" s="9">
        <f>I32/$B32</f>
        <v>0.146931520720291</v>
      </c>
      <c r="T32" s="9">
        <f>J32/$B32</f>
        <v>0.495178571812692</v>
      </c>
      <c r="V32" s="11">
        <f>W32/(1+W32)</f>
        <v>0.196787148594378</v>
      </c>
      <c r="W32" s="3">
        <v>0.245</v>
      </c>
      <c r="X32" s="10">
        <v>1.989</v>
      </c>
      <c r="Y32" s="2">
        <v>123.74</v>
      </c>
      <c r="Z32" s="2">
        <v>3.78541178</v>
      </c>
    </row>
    <row r="33" spans="1:26">
      <c r="A33" s="16">
        <v>40162</v>
      </c>
      <c r="B33" s="20">
        <v>184.6</v>
      </c>
      <c r="C33" s="2">
        <f>V33*B33</f>
        <v>36.3269076305222</v>
      </c>
      <c r="D33" s="2">
        <v>20.44</v>
      </c>
      <c r="E33" s="2">
        <v>37.07</v>
      </c>
      <c r="F33" s="2">
        <v>0</v>
      </c>
      <c r="G33" s="2">
        <f>SUM(C33:F33)</f>
        <v>93.8369076305222</v>
      </c>
      <c r="H33" s="2">
        <f>X33/Z33*Y33</f>
        <v>65.7495972604597</v>
      </c>
      <c r="I33" s="2">
        <f>B33-H33-C33-F33-E33-D33</f>
        <v>25.0134951090181</v>
      </c>
      <c r="J33" s="2">
        <f>SUM(H33:I33)</f>
        <v>90.7630923694778</v>
      </c>
      <c r="L33" s="9">
        <f>B33/$B33</f>
        <v>1</v>
      </c>
      <c r="M33" s="9">
        <f>C33/$B33</f>
        <v>0.196787148594378</v>
      </c>
      <c r="N33" s="9">
        <f>D33/$B33</f>
        <v>0.110725893824485</v>
      </c>
      <c r="O33" s="9">
        <f>E33/$B33</f>
        <v>0.200812567713976</v>
      </c>
      <c r="P33" s="9">
        <f>F33/$B33</f>
        <v>0</v>
      </c>
      <c r="Q33" s="9">
        <f>G33/$B33</f>
        <v>0.50832561013284</v>
      </c>
      <c r="R33" s="9">
        <f>H33/$B33</f>
        <v>0.356173332938568</v>
      </c>
      <c r="S33" s="9">
        <f>I33/$B33</f>
        <v>0.135501056928592</v>
      </c>
      <c r="T33" s="9">
        <f>J33/$B33</f>
        <v>0.49167438986716</v>
      </c>
      <c r="V33" s="11">
        <f>W33/(1+W33)</f>
        <v>0.196787148594378</v>
      </c>
      <c r="W33" s="3">
        <v>0.245</v>
      </c>
      <c r="X33" s="10">
        <v>1.99</v>
      </c>
      <c r="Y33" s="2">
        <v>125.07</v>
      </c>
      <c r="Z33" s="2">
        <v>3.78541178</v>
      </c>
    </row>
    <row r="34" spans="1:26">
      <c r="A34" s="16">
        <v>40193</v>
      </c>
      <c r="B34" s="20">
        <v>194.6</v>
      </c>
      <c r="C34" s="2">
        <f>V34*B34</f>
        <v>39.5402390438247</v>
      </c>
      <c r="D34" s="2">
        <v>22.94</v>
      </c>
      <c r="E34" s="2">
        <v>37.07</v>
      </c>
      <c r="F34" s="2">
        <v>2.6</v>
      </c>
      <c r="G34" s="2">
        <f>SUM(C34:F34)</f>
        <v>102.150239043825</v>
      </c>
      <c r="H34" s="2">
        <f>X34/Z34*Y34</f>
        <v>67.533463955142</v>
      </c>
      <c r="I34" s="2">
        <f>B34-H34-C34-F34-E34-D34</f>
        <v>24.9162970010333</v>
      </c>
      <c r="J34" s="2">
        <f>SUM(H34:I34)</f>
        <v>92.4497609561753</v>
      </c>
      <c r="L34" s="9">
        <f>B34/$B34</f>
        <v>1</v>
      </c>
      <c r="M34" s="9">
        <f>C34/$B34</f>
        <v>0.203187250996016</v>
      </c>
      <c r="N34" s="9">
        <f>D34/$B34</f>
        <v>0.117882836587873</v>
      </c>
      <c r="O34" s="9">
        <f>E34/$B34</f>
        <v>0.19049331963001</v>
      </c>
      <c r="P34" s="9">
        <f>F34/$B34</f>
        <v>0.013360739979445</v>
      </c>
      <c r="Q34" s="9">
        <f>G34/$B34</f>
        <v>0.524924147193345</v>
      </c>
      <c r="R34" s="9">
        <f>H34/$B34</f>
        <v>0.34703732762149</v>
      </c>
      <c r="S34" s="9">
        <f>I34/$B34</f>
        <v>0.128038525185166</v>
      </c>
      <c r="T34" s="9">
        <f>J34/$B34</f>
        <v>0.475075852806656</v>
      </c>
      <c r="V34" s="11">
        <f>W34/(1+W34)</f>
        <v>0.203187250996016</v>
      </c>
      <c r="W34" s="3">
        <v>0.255</v>
      </c>
      <c r="X34" s="10">
        <v>2.031</v>
      </c>
      <c r="Y34" s="2">
        <v>125.87</v>
      </c>
      <c r="Z34" s="2">
        <v>3.78541178</v>
      </c>
    </row>
    <row r="35" spans="1:26">
      <c r="A35" s="16">
        <v>40224</v>
      </c>
      <c r="B35" s="20">
        <v>197.6</v>
      </c>
      <c r="C35" s="2">
        <f>V35*B35</f>
        <v>40.1498007968128</v>
      </c>
      <c r="D35" s="2">
        <v>22.94</v>
      </c>
      <c r="E35" s="2">
        <v>37.07</v>
      </c>
      <c r="F35" s="2">
        <v>2.6</v>
      </c>
      <c r="G35" s="2">
        <f>SUM(C35:F35)</f>
        <v>102.759800796813</v>
      </c>
      <c r="H35" s="2">
        <f>X35/Z35*Y35</f>
        <v>63.839025724171</v>
      </c>
      <c r="I35" s="2">
        <f>B35-H35-C35-F35-E35-D35</f>
        <v>31.0011734790162</v>
      </c>
      <c r="J35" s="2">
        <f>SUM(H35:I35)</f>
        <v>94.8401992031872</v>
      </c>
      <c r="L35" s="9">
        <f>B35/$B35</f>
        <v>1</v>
      </c>
      <c r="M35" s="9">
        <f>C35/$B35</f>
        <v>0.203187250996016</v>
      </c>
      <c r="N35" s="9">
        <f>D35/$B35</f>
        <v>0.116093117408907</v>
      </c>
      <c r="O35" s="9">
        <f>E35/$B35</f>
        <v>0.187601214574899</v>
      </c>
      <c r="P35" s="9">
        <f>F35/$B35</f>
        <v>0.0131578947368421</v>
      </c>
      <c r="Q35" s="9">
        <f>G35/$B35</f>
        <v>0.520039477716665</v>
      </c>
      <c r="R35" s="9">
        <f>H35/$B35</f>
        <v>0.32307199253123</v>
      </c>
      <c r="S35" s="9">
        <f>I35/$B35</f>
        <v>0.156888529752106</v>
      </c>
      <c r="T35" s="9">
        <f>J35/$B35</f>
        <v>0.479960522283336</v>
      </c>
      <c r="V35" s="11">
        <f>W35/(1+W35)</f>
        <v>0.203187250996016</v>
      </c>
      <c r="W35" s="3">
        <v>0.255</v>
      </c>
      <c r="X35" s="10">
        <v>1.885</v>
      </c>
      <c r="Y35" s="2">
        <v>128.2</v>
      </c>
      <c r="Z35" s="2">
        <v>3.78541178</v>
      </c>
    </row>
    <row r="36" spans="1:26">
      <c r="A36" s="16">
        <v>40252</v>
      </c>
      <c r="B36" s="20">
        <v>206.6</v>
      </c>
      <c r="C36" s="2">
        <f>V36*B36</f>
        <v>41.9784860557769</v>
      </c>
      <c r="D36" s="2">
        <v>22.94</v>
      </c>
      <c r="E36" s="2">
        <v>37.07</v>
      </c>
      <c r="F36" s="2">
        <v>2.6</v>
      </c>
      <c r="G36" s="2">
        <f>SUM(C36:F36)</f>
        <v>104.588486055777</v>
      </c>
      <c r="H36" s="2">
        <f>X36/Z36*Y36</f>
        <v>71.6639551430782</v>
      </c>
      <c r="I36" s="2">
        <f>B36-H36-C36-F36-E36-D36</f>
        <v>30.3475588011449</v>
      </c>
      <c r="J36" s="2">
        <f>SUM(H36:I36)</f>
        <v>102.011513944223</v>
      </c>
      <c r="L36" s="9">
        <f>B36/$B36</f>
        <v>1</v>
      </c>
      <c r="M36" s="9">
        <f>C36/$B36</f>
        <v>0.203187250996016</v>
      </c>
      <c r="N36" s="9">
        <f>D36/$B36</f>
        <v>0.111035818005808</v>
      </c>
      <c r="O36" s="9">
        <f>E36/$B36</f>
        <v>0.179428848015489</v>
      </c>
      <c r="P36" s="9">
        <f>F36/$B36</f>
        <v>0.0125847047434656</v>
      </c>
      <c r="Q36" s="9">
        <f>G36/$B36</f>
        <v>0.506236621760779</v>
      </c>
      <c r="R36" s="9">
        <f>H36/$B36</f>
        <v>0.346872967778694</v>
      </c>
      <c r="S36" s="9">
        <f>I36/$B36</f>
        <v>0.146890410460527</v>
      </c>
      <c r="T36" s="9">
        <f>J36/$B36</f>
        <v>0.493763378239221</v>
      </c>
      <c r="V36" s="11">
        <f>W36/(1+W36)</f>
        <v>0.203187250996016</v>
      </c>
      <c r="W36" s="3">
        <v>0.255</v>
      </c>
      <c r="X36" s="10">
        <v>2.127</v>
      </c>
      <c r="Y36" s="2">
        <v>127.54</v>
      </c>
      <c r="Z36" s="2">
        <v>3.78541178</v>
      </c>
    </row>
    <row r="37" spans="1:26">
      <c r="A37" s="16">
        <v>40283</v>
      </c>
      <c r="B37" s="20">
        <v>207</v>
      </c>
      <c r="C37" s="2">
        <f>V37*B37</f>
        <v>42.0597609561753</v>
      </c>
      <c r="D37" s="2">
        <v>22.94</v>
      </c>
      <c r="E37" s="2">
        <v>37.07</v>
      </c>
      <c r="F37" s="2">
        <v>2.6</v>
      </c>
      <c r="G37" s="2">
        <f>SUM(C37:F37)</f>
        <v>104.669760956175</v>
      </c>
      <c r="H37" s="2">
        <f>X37/Z37*Y37</f>
        <v>73.8029113440335</v>
      </c>
      <c r="I37" s="2">
        <f>B37-H37-C37-F37-E37-D37</f>
        <v>28.5273276997912</v>
      </c>
      <c r="J37" s="2">
        <f>SUM(H37:I37)</f>
        <v>102.330239043825</v>
      </c>
      <c r="L37" s="9">
        <f>B37/$B37</f>
        <v>1</v>
      </c>
      <c r="M37" s="9">
        <f>C37/$B37</f>
        <v>0.203187250996016</v>
      </c>
      <c r="N37" s="9">
        <f>D37/$B37</f>
        <v>0.110821256038647</v>
      </c>
      <c r="O37" s="9">
        <f>E37/$B37</f>
        <v>0.179082125603865</v>
      </c>
      <c r="P37" s="9">
        <f>F37/$B37</f>
        <v>0.01256038647343</v>
      </c>
      <c r="Q37" s="9">
        <f>G37/$B37</f>
        <v>0.505651019111957</v>
      </c>
      <c r="R37" s="9">
        <f>H37/$B37</f>
        <v>0.356535803594365</v>
      </c>
      <c r="S37" s="9">
        <f>I37/$B37</f>
        <v>0.137813177293677</v>
      </c>
      <c r="T37" s="9">
        <f>J37/$B37</f>
        <v>0.494348980888043</v>
      </c>
      <c r="V37" s="11">
        <f>W37/(1+W37)</f>
        <v>0.203187250996016</v>
      </c>
      <c r="W37" s="3">
        <v>0.255</v>
      </c>
      <c r="X37" s="10">
        <v>2.191</v>
      </c>
      <c r="Y37" s="2">
        <v>127.51</v>
      </c>
      <c r="Z37" s="2">
        <v>3.78541178</v>
      </c>
    </row>
    <row r="38" spans="1:26">
      <c r="A38" s="16">
        <v>40313</v>
      </c>
      <c r="B38" s="20">
        <v>204.3</v>
      </c>
      <c r="C38" s="2">
        <f>V38*B38</f>
        <v>41.5111553784861</v>
      </c>
      <c r="D38" s="2">
        <v>22.94</v>
      </c>
      <c r="E38" s="2">
        <v>37.07</v>
      </c>
      <c r="F38" s="2">
        <v>2.6</v>
      </c>
      <c r="G38" s="2">
        <f>SUM(C38:F38)</f>
        <v>104.121155378486</v>
      </c>
      <c r="H38" s="2">
        <f>X38/Z38*Y38</f>
        <v>73.7914700524338</v>
      </c>
      <c r="I38" s="2">
        <f>B38-H38-C38-F38-E38-D38</f>
        <v>26.3873745690801</v>
      </c>
      <c r="J38" s="2">
        <f>SUM(H38:I38)</f>
        <v>100.178844621514</v>
      </c>
      <c r="L38" s="9">
        <f>B38/$B38</f>
        <v>1</v>
      </c>
      <c r="M38" s="9">
        <f>C38/$B38</f>
        <v>0.203187250996016</v>
      </c>
      <c r="N38" s="9">
        <f>D38/$B38</f>
        <v>0.112285854136074</v>
      </c>
      <c r="O38" s="9">
        <f>E38/$B38</f>
        <v>0.181448849730788</v>
      </c>
      <c r="P38" s="9">
        <f>F38/$B38</f>
        <v>0.0127263827704356</v>
      </c>
      <c r="Q38" s="9">
        <f>G38/$B38</f>
        <v>0.509648337633314</v>
      </c>
      <c r="R38" s="9">
        <f>H38/$B38</f>
        <v>0.36119172810785</v>
      </c>
      <c r="S38" s="9">
        <f>I38/$B38</f>
        <v>0.129159934258836</v>
      </c>
      <c r="T38" s="9">
        <f>J38/$B38</f>
        <v>0.490351662366686</v>
      </c>
      <c r="V38" s="11">
        <f>W38/(1+W38)</f>
        <v>0.203187250996016</v>
      </c>
      <c r="W38" s="3">
        <v>0.255</v>
      </c>
      <c r="X38" s="10">
        <v>2.155</v>
      </c>
      <c r="Y38" s="2">
        <v>129.62</v>
      </c>
      <c r="Z38" s="2">
        <v>3.78541178</v>
      </c>
    </row>
    <row r="39" spans="1:26">
      <c r="A39" s="16">
        <v>40344</v>
      </c>
      <c r="B39" s="20">
        <v>187.8</v>
      </c>
      <c r="C39" s="2">
        <f>V39*B39</f>
        <v>38.1585657370518</v>
      </c>
      <c r="D39" s="2">
        <v>22.94</v>
      </c>
      <c r="E39" s="2">
        <v>37.07</v>
      </c>
      <c r="F39" s="2">
        <v>2.6</v>
      </c>
      <c r="G39" s="2">
        <f>SUM(C39:F39)</f>
        <v>100.768565737052</v>
      </c>
      <c r="H39" s="2">
        <f>X39/Z39*Y39</f>
        <v>66.0714248635851</v>
      </c>
      <c r="I39" s="2">
        <f>B39-H39-C39-F39-E39-D39</f>
        <v>20.9600093993631</v>
      </c>
      <c r="J39" s="2">
        <f>SUM(H39:I39)</f>
        <v>87.0314342629482</v>
      </c>
      <c r="L39" s="9">
        <f>B39/$B39</f>
        <v>1</v>
      </c>
      <c r="M39" s="9">
        <f>C39/$B39</f>
        <v>0.203187250996016</v>
      </c>
      <c r="N39" s="9">
        <f>D39/$B39</f>
        <v>0.122151224707135</v>
      </c>
      <c r="O39" s="9">
        <f>E39/$B39</f>
        <v>0.197390841320554</v>
      </c>
      <c r="P39" s="9">
        <f>F39/$B39</f>
        <v>0.0138445154419595</v>
      </c>
      <c r="Q39" s="9">
        <f>G39/$B39</f>
        <v>0.536573832465666</v>
      </c>
      <c r="R39" s="9">
        <f>H39/$B39</f>
        <v>0.351818023767759</v>
      </c>
      <c r="S39" s="9">
        <f>I39/$B39</f>
        <v>0.111608143766577</v>
      </c>
      <c r="T39" s="9">
        <f>J39/$B39</f>
        <v>0.463426167534335</v>
      </c>
      <c r="V39" s="11">
        <f>W39/(1+W39)</f>
        <v>0.203187250996016</v>
      </c>
      <c r="W39" s="3">
        <v>0.255</v>
      </c>
      <c r="X39" s="10">
        <v>1.945</v>
      </c>
      <c r="Y39" s="2">
        <v>128.59</v>
      </c>
      <c r="Z39" s="2">
        <v>3.78541178</v>
      </c>
    </row>
    <row r="40" spans="1:26">
      <c r="A40" s="16">
        <v>40374</v>
      </c>
      <c r="B40" s="20">
        <v>193.1</v>
      </c>
      <c r="C40" s="2">
        <f>V40*B40</f>
        <v>39.2354581673307</v>
      </c>
      <c r="D40" s="2">
        <v>22.94</v>
      </c>
      <c r="E40" s="2">
        <v>37.07</v>
      </c>
      <c r="F40" s="2">
        <v>2.6</v>
      </c>
      <c r="G40" s="2">
        <f>SUM(C40:F40)</f>
        <v>101.845458167331</v>
      </c>
      <c r="H40" s="2">
        <f>X40/Z40*Y40</f>
        <v>64.2131065593081</v>
      </c>
      <c r="I40" s="2">
        <f>B40-H40-C40-F40-E40-D40</f>
        <v>27.0414352733612</v>
      </c>
      <c r="J40" s="2">
        <f>SUM(H40:I40)</f>
        <v>91.2545418326693</v>
      </c>
      <c r="L40" s="9">
        <f>B40/$B40</f>
        <v>1</v>
      </c>
      <c r="M40" s="9">
        <f>C40/$B40</f>
        <v>0.203187250996016</v>
      </c>
      <c r="N40" s="9">
        <f>D40/$B40</f>
        <v>0.118798549974107</v>
      </c>
      <c r="O40" s="9">
        <f>E40/$B40</f>
        <v>0.191973070947696</v>
      </c>
      <c r="P40" s="9">
        <f>F40/$B40</f>
        <v>0.0134645261522527</v>
      </c>
      <c r="Q40" s="9">
        <f>G40/$B40</f>
        <v>0.527423398070073</v>
      </c>
      <c r="R40" s="9">
        <f>H40/$B40</f>
        <v>0.332538097148152</v>
      </c>
      <c r="S40" s="9">
        <f>I40/$B40</f>
        <v>0.140038504781777</v>
      </c>
      <c r="T40" s="9">
        <f>J40/$B40</f>
        <v>0.472576601929929</v>
      </c>
      <c r="V40" s="11">
        <f>W40/(1+W40)</f>
        <v>0.203187250996016</v>
      </c>
      <c r="W40" s="3">
        <v>0.255</v>
      </c>
      <c r="X40" s="10">
        <v>1.969</v>
      </c>
      <c r="Y40" s="2">
        <v>123.45</v>
      </c>
      <c r="Z40" s="2">
        <v>3.78541178</v>
      </c>
    </row>
    <row r="41" spans="1:26">
      <c r="A41" s="16">
        <v>40405</v>
      </c>
      <c r="B41" s="20">
        <v>194.5</v>
      </c>
      <c r="C41" s="2">
        <f>V41*B41</f>
        <v>39.5199203187251</v>
      </c>
      <c r="D41" s="2">
        <v>22.94</v>
      </c>
      <c r="E41" s="2">
        <v>37.07</v>
      </c>
      <c r="F41" s="2">
        <v>2.6</v>
      </c>
      <c r="G41" s="2">
        <f>SUM(C41:F41)</f>
        <v>102.129920318725</v>
      </c>
      <c r="H41" s="2">
        <f>X41/Z41*Y41</f>
        <v>66.2197548294204</v>
      </c>
      <c r="I41" s="2">
        <f>B41-H41-C41-F41-E41-D41</f>
        <v>26.1503248518545</v>
      </c>
      <c r="J41" s="2">
        <f>SUM(H41:I41)</f>
        <v>92.3700796812749</v>
      </c>
      <c r="L41" s="9">
        <f>B41/$B41</f>
        <v>1</v>
      </c>
      <c r="M41" s="9">
        <f>C41/$B41</f>
        <v>0.203187250996016</v>
      </c>
      <c r="N41" s="9">
        <f>D41/$B41</f>
        <v>0.117943444730077</v>
      </c>
      <c r="O41" s="9">
        <f>E41/$B41</f>
        <v>0.190591259640103</v>
      </c>
      <c r="P41" s="9">
        <f>F41/$B41</f>
        <v>0.0133676092544987</v>
      </c>
      <c r="Q41" s="9">
        <f>G41/$B41</f>
        <v>0.525089564620694</v>
      </c>
      <c r="R41" s="9">
        <f>H41/$B41</f>
        <v>0.340461464418614</v>
      </c>
      <c r="S41" s="9">
        <f>I41/$B41</f>
        <v>0.134448970960692</v>
      </c>
      <c r="T41" s="9">
        <f>J41/$B41</f>
        <v>0.474910435379305</v>
      </c>
      <c r="V41" s="11">
        <f>W41/(1+W41)</f>
        <v>0.203187250996016</v>
      </c>
      <c r="W41" s="3">
        <v>0.255</v>
      </c>
      <c r="X41" s="10">
        <v>2.098</v>
      </c>
      <c r="Y41" s="2">
        <v>119.48</v>
      </c>
      <c r="Z41" s="2">
        <v>3.78541178</v>
      </c>
    </row>
    <row r="42" spans="1:26">
      <c r="A42" s="16">
        <v>40436</v>
      </c>
      <c r="B42" s="20">
        <v>192.4</v>
      </c>
      <c r="C42" s="2">
        <f>V42*B42</f>
        <v>39.0932270916335</v>
      </c>
      <c r="D42" s="2">
        <v>22.94</v>
      </c>
      <c r="E42" s="2">
        <v>37.07</v>
      </c>
      <c r="F42" s="2">
        <v>2.6</v>
      </c>
      <c r="G42" s="2">
        <f>SUM(C42:F42)</f>
        <v>101.703227091634</v>
      </c>
      <c r="H42" s="2">
        <f>X42/Z42*Y42</f>
        <v>59.2062430787913</v>
      </c>
      <c r="I42" s="2">
        <f>B42-H42-C42-F42-E42-D42</f>
        <v>31.4905298295752</v>
      </c>
      <c r="J42" s="2">
        <f>SUM(H42:I42)</f>
        <v>90.6967729083665</v>
      </c>
      <c r="L42" s="9">
        <f>B42/$B42</f>
        <v>1</v>
      </c>
      <c r="M42" s="9">
        <f>C42/$B42</f>
        <v>0.203187250996016</v>
      </c>
      <c r="N42" s="9">
        <f>D42/$B42</f>
        <v>0.119230769230769</v>
      </c>
      <c r="O42" s="9">
        <f>E42/$B42</f>
        <v>0.192671517671518</v>
      </c>
      <c r="P42" s="9">
        <f>F42/$B42</f>
        <v>0.0135135135135135</v>
      </c>
      <c r="Q42" s="9">
        <f>G42/$B42</f>
        <v>0.528603051411819</v>
      </c>
      <c r="R42" s="9">
        <f>H42/$B42</f>
        <v>0.307724756126774</v>
      </c>
      <c r="S42" s="9">
        <f>I42/$B42</f>
        <v>0.16367219246141</v>
      </c>
      <c r="T42" s="9">
        <f>J42/$B42</f>
        <v>0.471396948588183</v>
      </c>
      <c r="V42" s="11">
        <f>W42/(1+W42)</f>
        <v>0.203187250996016</v>
      </c>
      <c r="W42" s="3">
        <v>0.255</v>
      </c>
      <c r="X42" s="10">
        <v>1.919</v>
      </c>
      <c r="Y42" s="2">
        <v>116.79</v>
      </c>
      <c r="Z42" s="2">
        <v>3.78541178</v>
      </c>
    </row>
    <row r="43" spans="1:26">
      <c r="A43" s="16">
        <v>40466</v>
      </c>
      <c r="B43" s="20">
        <v>193.4</v>
      </c>
      <c r="C43" s="2">
        <f>V43*B43</f>
        <v>39.2964143426295</v>
      </c>
      <c r="D43" s="2">
        <v>22.94</v>
      </c>
      <c r="E43" s="2">
        <v>37.07</v>
      </c>
      <c r="F43" s="2">
        <v>2.6</v>
      </c>
      <c r="G43" s="2">
        <f>SUM(C43:F43)</f>
        <v>101.906414342629</v>
      </c>
      <c r="H43" s="2">
        <f>X43/Z43*Y43</f>
        <v>60.0193091806778</v>
      </c>
      <c r="I43" s="2">
        <f>B43-H43-C43-F43-E43-D43</f>
        <v>31.4742764766927</v>
      </c>
      <c r="J43" s="2">
        <f>SUM(H43:I43)</f>
        <v>91.4935856573705</v>
      </c>
      <c r="L43" s="9">
        <f>B43/$B43</f>
        <v>1</v>
      </c>
      <c r="M43" s="9">
        <f>C43/$B43</f>
        <v>0.203187250996016</v>
      </c>
      <c r="N43" s="9">
        <f>D43/$B43</f>
        <v>0.118614270941055</v>
      </c>
      <c r="O43" s="9">
        <f>E43/$B43</f>
        <v>0.191675284384695</v>
      </c>
      <c r="P43" s="9">
        <f>F43/$B43</f>
        <v>0.0134436401240951</v>
      </c>
      <c r="Q43" s="9">
        <f>G43/$B43</f>
        <v>0.526920446445858</v>
      </c>
      <c r="R43" s="9">
        <f>H43/$B43</f>
        <v>0.310337689662243</v>
      </c>
      <c r="S43" s="9">
        <f>I43/$B43</f>
        <v>0.162741863891896</v>
      </c>
      <c r="T43" s="9">
        <f>J43/$B43</f>
        <v>0.473079553554139</v>
      </c>
      <c r="V43" s="11">
        <f>W43/(1+W43)</f>
        <v>0.203187250996016</v>
      </c>
      <c r="W43" s="3">
        <v>0.255</v>
      </c>
      <c r="X43" s="10">
        <v>2.034</v>
      </c>
      <c r="Y43" s="2">
        <v>111.7</v>
      </c>
      <c r="Z43" s="2">
        <v>3.78541178</v>
      </c>
    </row>
    <row r="44" spans="1:26">
      <c r="A44" s="16">
        <v>40497</v>
      </c>
      <c r="B44" s="20">
        <v>198.4</v>
      </c>
      <c r="C44" s="2">
        <f>V44*B44</f>
        <v>40.3123505976096</v>
      </c>
      <c r="D44" s="2">
        <v>22.94</v>
      </c>
      <c r="E44" s="2">
        <v>37.07</v>
      </c>
      <c r="F44" s="2">
        <v>2.6</v>
      </c>
      <c r="G44" s="2">
        <f>SUM(C44:F44)</f>
        <v>102.92235059761</v>
      </c>
      <c r="H44" s="2">
        <f>X44/Z44*Y44</f>
        <v>64.581164271645</v>
      </c>
      <c r="I44" s="2">
        <f>B44-H44-C44-F44-E44-D44</f>
        <v>30.8964851307454</v>
      </c>
      <c r="J44" s="2">
        <f>SUM(H44:I44)</f>
        <v>95.4776494023904</v>
      </c>
      <c r="L44" s="9">
        <f>B44/$B44</f>
        <v>1</v>
      </c>
      <c r="M44" s="9">
        <f>C44/$B44</f>
        <v>0.203187250996016</v>
      </c>
      <c r="N44" s="9">
        <f>D44/$B44</f>
        <v>0.115625</v>
      </c>
      <c r="O44" s="9">
        <f>E44/$B44</f>
        <v>0.186844758064516</v>
      </c>
      <c r="P44" s="9">
        <f>F44/$B44</f>
        <v>0.0131048387096774</v>
      </c>
      <c r="Q44" s="9">
        <f>G44/$B44</f>
        <v>0.518761847770212</v>
      </c>
      <c r="R44" s="9">
        <f>H44/$B44</f>
        <v>0.325509900562727</v>
      </c>
      <c r="S44" s="9">
        <f>I44/$B44</f>
        <v>0.155728251667064</v>
      </c>
      <c r="T44" s="9">
        <f>J44/$B44</f>
        <v>0.48123815222979</v>
      </c>
      <c r="V44" s="11">
        <f>W44/(1+W44)</f>
        <v>0.203187250996016</v>
      </c>
      <c r="W44" s="3">
        <v>0.255</v>
      </c>
      <c r="X44" s="10">
        <v>2.174</v>
      </c>
      <c r="Y44" s="2">
        <v>112.45</v>
      </c>
      <c r="Z44" s="2">
        <v>3.78541178</v>
      </c>
    </row>
    <row r="45" spans="1:26">
      <c r="A45" s="16">
        <v>40527</v>
      </c>
      <c r="B45" s="20">
        <v>206.2</v>
      </c>
      <c r="C45" s="2">
        <f>V45*B45</f>
        <v>41.8972111553785</v>
      </c>
      <c r="D45" s="2">
        <v>22.94</v>
      </c>
      <c r="E45" s="2">
        <v>37.07</v>
      </c>
      <c r="F45" s="2">
        <v>2.6</v>
      </c>
      <c r="G45" s="2">
        <f>SUM(C45:F45)</f>
        <v>104.507211155378</v>
      </c>
      <c r="H45" s="2">
        <f>X45/Z45*Y45</f>
        <v>72.1021426102288</v>
      </c>
      <c r="I45" s="2">
        <f>B45-H45-C45-F45-E45-D45</f>
        <v>29.5906462343927</v>
      </c>
      <c r="J45" s="2">
        <f>SUM(H45:I45)</f>
        <v>101.692788844622</v>
      </c>
      <c r="L45" s="9">
        <f>B45/$B45</f>
        <v>1</v>
      </c>
      <c r="M45" s="9">
        <f>C45/$B45</f>
        <v>0.203187250996016</v>
      </c>
      <c r="N45" s="9">
        <f>D45/$B45</f>
        <v>0.111251212415131</v>
      </c>
      <c r="O45" s="9">
        <f>E45/$B45</f>
        <v>0.179776915615907</v>
      </c>
      <c r="P45" s="9">
        <f>F45/$B45</f>
        <v>0.0126091173617847</v>
      </c>
      <c r="Q45" s="9">
        <f>G45/$B45</f>
        <v>0.506824496388836</v>
      </c>
      <c r="R45" s="9">
        <f>H45/$B45</f>
        <v>0.349670914695581</v>
      </c>
      <c r="S45" s="9">
        <f>I45/$B45</f>
        <v>0.143504588915581</v>
      </c>
      <c r="T45" s="9">
        <f>J45/$B45</f>
        <v>0.493175503611164</v>
      </c>
      <c r="V45" s="11">
        <f>W45/(1+W45)</f>
        <v>0.203187250996016</v>
      </c>
      <c r="W45" s="3">
        <v>0.255</v>
      </c>
      <c r="X45" s="10">
        <v>2.359</v>
      </c>
      <c r="Y45" s="2">
        <v>115.7</v>
      </c>
      <c r="Z45" s="2">
        <v>3.78541178</v>
      </c>
    </row>
    <row r="46" spans="1:26">
      <c r="A46" s="16">
        <v>40558</v>
      </c>
      <c r="B46" s="20">
        <v>212.8</v>
      </c>
      <c r="C46" s="2">
        <f>V46*B46</f>
        <v>43.2382470119522</v>
      </c>
      <c r="D46" s="2">
        <v>23.86</v>
      </c>
      <c r="E46" s="2">
        <v>38.55</v>
      </c>
      <c r="F46" s="2">
        <v>3.8</v>
      </c>
      <c r="G46" s="2">
        <f>SUM(C46:F46)</f>
        <v>109.448247011952</v>
      </c>
      <c r="H46" s="2">
        <f>X46/Z46*Y46</f>
        <v>75.3486322167043</v>
      </c>
      <c r="I46" s="2">
        <f>B46-H46-C46-F46-E46-D46</f>
        <v>28.0031207713435</v>
      </c>
      <c r="J46" s="2">
        <f>SUM(H46:I46)</f>
        <v>103.351752988048</v>
      </c>
      <c r="L46" s="9">
        <f>B46/$B46</f>
        <v>1</v>
      </c>
      <c r="M46" s="9">
        <f>C46/$B46</f>
        <v>0.203187250996016</v>
      </c>
      <c r="N46" s="9">
        <f>D46/$B46</f>
        <v>0.112124060150376</v>
      </c>
      <c r="O46" s="9">
        <f>E46/$B46</f>
        <v>0.181156015037594</v>
      </c>
      <c r="P46" s="9">
        <f>F46/$B46</f>
        <v>0.0178571428571429</v>
      </c>
      <c r="Q46" s="9">
        <f>G46/$B46</f>
        <v>0.514324469041128</v>
      </c>
      <c r="R46" s="9">
        <f>H46/$B46</f>
        <v>0.35408191831158</v>
      </c>
      <c r="S46" s="9">
        <f>I46/$B46</f>
        <v>0.131593612647291</v>
      </c>
      <c r="T46" s="9">
        <f>J46/$B46</f>
        <v>0.485675530958872</v>
      </c>
      <c r="V46" s="11">
        <f>W46/(1+W46)</f>
        <v>0.203187250996016</v>
      </c>
      <c r="W46" s="3">
        <v>0.255</v>
      </c>
      <c r="X46" s="10">
        <v>2.442</v>
      </c>
      <c r="Y46" s="2">
        <v>116.8</v>
      </c>
      <c r="Z46" s="2">
        <v>3.78541178</v>
      </c>
    </row>
    <row r="47" spans="1:26">
      <c r="A47" s="16">
        <v>40589</v>
      </c>
      <c r="B47" s="20">
        <v>216.1</v>
      </c>
      <c r="C47" s="2">
        <f>V47*B47</f>
        <v>43.9087649402391</v>
      </c>
      <c r="D47" s="2">
        <v>23.86</v>
      </c>
      <c r="E47" s="2">
        <v>38.55</v>
      </c>
      <c r="F47" s="2">
        <v>3.8</v>
      </c>
      <c r="G47" s="2">
        <f>SUM(C47:F47)</f>
        <v>110.118764940239</v>
      </c>
      <c r="H47" s="2">
        <f>X47/Z47*Y47</f>
        <v>75.9197827613883</v>
      </c>
      <c r="I47" s="2">
        <f>B47-H47-C47-F47-E47-D47</f>
        <v>30.0614522983726</v>
      </c>
      <c r="J47" s="2">
        <f>SUM(H47:I47)</f>
        <v>105.981235059761</v>
      </c>
      <c r="L47" s="9">
        <f>B47/$B47</f>
        <v>1</v>
      </c>
      <c r="M47" s="9">
        <f>C47/$B47</f>
        <v>0.203187250996016</v>
      </c>
      <c r="N47" s="9">
        <f>D47/$B47</f>
        <v>0.110411846367422</v>
      </c>
      <c r="O47" s="9">
        <f>E47/$B47</f>
        <v>0.178389634428505</v>
      </c>
      <c r="P47" s="9">
        <f>F47/$B47</f>
        <v>0.017584451642758</v>
      </c>
      <c r="Q47" s="9">
        <f>G47/$B47</f>
        <v>0.509573183434702</v>
      </c>
      <c r="R47" s="9">
        <f>H47/$B47</f>
        <v>0.351317828604296</v>
      </c>
      <c r="S47" s="9">
        <f>I47/$B47</f>
        <v>0.139108987961002</v>
      </c>
      <c r="T47" s="9">
        <f>J47/$B47</f>
        <v>0.490426816565299</v>
      </c>
      <c r="V47" s="11">
        <f>W47/(1+W47)</f>
        <v>0.203187250996016</v>
      </c>
      <c r="W47" s="3">
        <v>0.255</v>
      </c>
      <c r="X47" s="10">
        <v>2.466</v>
      </c>
      <c r="Y47" s="2">
        <v>116.54</v>
      </c>
      <c r="Z47" s="2">
        <v>3.78541178</v>
      </c>
    </row>
    <row r="48" spans="1:26">
      <c r="A48" s="16">
        <v>40617</v>
      </c>
      <c r="B48" s="20">
        <v>227.7</v>
      </c>
      <c r="C48" s="2">
        <f>V48*B48</f>
        <v>46.2657370517928</v>
      </c>
      <c r="D48" s="2">
        <v>23.86</v>
      </c>
      <c r="E48" s="2">
        <v>38.55</v>
      </c>
      <c r="F48" s="2">
        <v>3.8</v>
      </c>
      <c r="G48" s="2">
        <f>SUM(C48:F48)</f>
        <v>112.475737051793</v>
      </c>
      <c r="H48" s="2">
        <f>X48/Z48*Y48</f>
        <v>87.1665908959579</v>
      </c>
      <c r="I48" s="2">
        <f>B48-H48-C48-F48-E48-D48</f>
        <v>28.0576720522493</v>
      </c>
      <c r="J48" s="2">
        <f>SUM(H48:I48)</f>
        <v>115.224262948207</v>
      </c>
      <c r="L48" s="9">
        <f>B48/$B48</f>
        <v>1</v>
      </c>
      <c r="M48" s="9">
        <f>C48/$B48</f>
        <v>0.203187250996016</v>
      </c>
      <c r="N48" s="9">
        <f>D48/$B48</f>
        <v>0.104787000439174</v>
      </c>
      <c r="O48" s="9">
        <f>E48/$B48</f>
        <v>0.169301712779974</v>
      </c>
      <c r="P48" s="9">
        <f>F48/$B48</f>
        <v>0.0166886253842776</v>
      </c>
      <c r="Q48" s="9">
        <f>G48/$B48</f>
        <v>0.493964589599442</v>
      </c>
      <c r="R48" s="9">
        <f>H48/$B48</f>
        <v>0.38281331091769</v>
      </c>
      <c r="S48" s="9">
        <f>I48/$B48</f>
        <v>0.123222099482869</v>
      </c>
      <c r="T48" s="9">
        <f>J48/$B48</f>
        <v>0.506035410400558</v>
      </c>
      <c r="V48" s="11">
        <f>W48/(1+W48)</f>
        <v>0.203187250996016</v>
      </c>
      <c r="W48" s="3">
        <v>0.255</v>
      </c>
      <c r="X48" s="10">
        <v>2.864</v>
      </c>
      <c r="Y48" s="2">
        <v>115.21</v>
      </c>
      <c r="Z48" s="2">
        <v>3.78541178</v>
      </c>
    </row>
    <row r="49" spans="1:26">
      <c r="A49" s="16">
        <v>40648</v>
      </c>
      <c r="B49" s="20">
        <v>238.1</v>
      </c>
      <c r="C49" s="2">
        <f>V49*B49</f>
        <v>48.3788844621514</v>
      </c>
      <c r="D49" s="2">
        <v>23.86</v>
      </c>
      <c r="E49" s="2">
        <v>38.55</v>
      </c>
      <c r="F49" s="2">
        <v>3.8</v>
      </c>
      <c r="G49" s="2">
        <f>SUM(C49:F49)</f>
        <v>114.588884462151</v>
      </c>
      <c r="H49" s="2">
        <f>X49/Z49*Y49</f>
        <v>88.7027830826902</v>
      </c>
      <c r="I49" s="2">
        <f>B49-H49-C49-F49-E49-D49</f>
        <v>34.8083324551584</v>
      </c>
      <c r="J49" s="2">
        <f>SUM(H49:I49)</f>
        <v>123.511115537849</v>
      </c>
      <c r="L49" s="9">
        <f>B49/$B49</f>
        <v>1</v>
      </c>
      <c r="M49" s="9">
        <f>C49/$B49</f>
        <v>0.203187250996016</v>
      </c>
      <c r="N49" s="9">
        <f>D49/$B49</f>
        <v>0.100209995800084</v>
      </c>
      <c r="O49" s="9">
        <f>E49/$B49</f>
        <v>0.161906761864763</v>
      </c>
      <c r="P49" s="9">
        <f>F49/$B49</f>
        <v>0.0159596808063839</v>
      </c>
      <c r="Q49" s="9">
        <f>G49/$B49</f>
        <v>0.481263689467245</v>
      </c>
      <c r="R49" s="9">
        <f>H49/$B49</f>
        <v>0.372544238062538</v>
      </c>
      <c r="S49" s="9">
        <f>I49/$B49</f>
        <v>0.146192072470216</v>
      </c>
      <c r="T49" s="9">
        <f>J49/$B49</f>
        <v>0.518736310532755</v>
      </c>
      <c r="V49" s="11">
        <f>W49/(1+W49)</f>
        <v>0.203187250996016</v>
      </c>
      <c r="W49" s="3">
        <v>0.255</v>
      </c>
      <c r="X49" s="10">
        <v>2.972</v>
      </c>
      <c r="Y49" s="2">
        <v>112.98</v>
      </c>
      <c r="Z49" s="2">
        <v>3.78541178</v>
      </c>
    </row>
    <row r="50" spans="1:26">
      <c r="A50" s="16">
        <v>40678</v>
      </c>
      <c r="B50" s="20">
        <v>239.2</v>
      </c>
      <c r="C50" s="2">
        <f>V50*B50</f>
        <v>48.602390438247</v>
      </c>
      <c r="D50" s="2">
        <v>23.86</v>
      </c>
      <c r="E50" s="2">
        <v>38.55</v>
      </c>
      <c r="F50" s="2">
        <v>3.8</v>
      </c>
      <c r="G50" s="2">
        <f>SUM(C50:F50)</f>
        <v>114.812390438247</v>
      </c>
      <c r="H50" s="2">
        <f>X50/Z50*Y50</f>
        <v>95.5524843851994</v>
      </c>
      <c r="I50" s="2">
        <f>B50-H50-C50-F50-E50-D50</f>
        <v>28.8351251765536</v>
      </c>
      <c r="J50" s="2">
        <f>SUM(H50:I50)</f>
        <v>124.387609561753</v>
      </c>
      <c r="L50" s="9">
        <f>B50/$B50</f>
        <v>1</v>
      </c>
      <c r="M50" s="9">
        <f>C50/$B50</f>
        <v>0.203187250996016</v>
      </c>
      <c r="N50" s="9">
        <f>D50/$B50</f>
        <v>0.0997491638795987</v>
      </c>
      <c r="O50" s="9">
        <f>E50/$B50</f>
        <v>0.16116220735786</v>
      </c>
      <c r="P50" s="9">
        <f>F50/$B50</f>
        <v>0.0158862876254181</v>
      </c>
      <c r="Q50" s="9">
        <f>G50/$B50</f>
        <v>0.479984909858892</v>
      </c>
      <c r="R50" s="9">
        <f>H50/$B50</f>
        <v>0.399466907964881</v>
      </c>
      <c r="S50" s="9">
        <f>I50/$B50</f>
        <v>0.120548182176227</v>
      </c>
      <c r="T50" s="9">
        <f>J50/$B50</f>
        <v>0.520015090141108</v>
      </c>
      <c r="V50" s="11">
        <f>W50/(1+W50)</f>
        <v>0.203187250996016</v>
      </c>
      <c r="W50" s="3">
        <v>0.255</v>
      </c>
      <c r="X50" s="10">
        <v>3.159</v>
      </c>
      <c r="Y50" s="2">
        <v>114.5</v>
      </c>
      <c r="Z50" s="2">
        <v>3.78541178</v>
      </c>
    </row>
    <row r="51" spans="1:26">
      <c r="A51" s="16">
        <v>40709</v>
      </c>
      <c r="B51" s="20">
        <v>235.7</v>
      </c>
      <c r="C51" s="2">
        <f>V51*B51</f>
        <v>47.891235059761</v>
      </c>
      <c r="D51" s="2">
        <v>23.86</v>
      </c>
      <c r="E51" s="2">
        <v>38.55</v>
      </c>
      <c r="F51" s="2">
        <v>3.8</v>
      </c>
      <c r="G51" s="2">
        <f>SUM(C51:F51)</f>
        <v>114.101235059761</v>
      </c>
      <c r="H51" s="2">
        <f>X51/Z51*Y51</f>
        <v>88.8768407647318</v>
      </c>
      <c r="I51" s="2">
        <f>B51-H51-C51-F51-E51-D51</f>
        <v>32.7219241755072</v>
      </c>
      <c r="J51" s="2">
        <f>SUM(H51:I51)</f>
        <v>121.598764940239</v>
      </c>
      <c r="L51" s="9">
        <f>B51/$B51</f>
        <v>1</v>
      </c>
      <c r="M51" s="9">
        <f>C51/$B51</f>
        <v>0.203187250996016</v>
      </c>
      <c r="N51" s="9">
        <f>D51/$B51</f>
        <v>0.101230377598642</v>
      </c>
      <c r="O51" s="9">
        <f>E51/$B51</f>
        <v>0.163555366991939</v>
      </c>
      <c r="P51" s="9">
        <f>F51/$B51</f>
        <v>0.0161221892235893</v>
      </c>
      <c r="Q51" s="9">
        <f>G51/$B51</f>
        <v>0.484095184810187</v>
      </c>
      <c r="R51" s="9">
        <f>H51/$B51</f>
        <v>0.377076116948374</v>
      </c>
      <c r="S51" s="9">
        <f>I51/$B51</f>
        <v>0.138828698241439</v>
      </c>
      <c r="T51" s="9">
        <f>J51/$B51</f>
        <v>0.515904815189813</v>
      </c>
      <c r="V51" s="11">
        <f>W51/(1+W51)</f>
        <v>0.203187250996016</v>
      </c>
      <c r="W51" s="3">
        <v>0.255</v>
      </c>
      <c r="X51" s="10">
        <v>2.924</v>
      </c>
      <c r="Y51" s="2">
        <v>115.06</v>
      </c>
      <c r="Z51" s="2">
        <v>3.78541178</v>
      </c>
    </row>
    <row r="52" spans="1:26">
      <c r="A52" s="16">
        <v>40739</v>
      </c>
      <c r="B52" s="20">
        <v>239.7</v>
      </c>
      <c r="C52" s="2">
        <f>V52*B52</f>
        <v>48.703984063745</v>
      </c>
      <c r="D52" s="2">
        <v>23.86</v>
      </c>
      <c r="E52" s="2">
        <v>38.55</v>
      </c>
      <c r="F52" s="2">
        <v>3.8</v>
      </c>
      <c r="G52" s="2">
        <f>SUM(C52:F52)</f>
        <v>114.913984063745</v>
      </c>
      <c r="H52" s="2">
        <f>X52/Z52*Y52</f>
        <v>85.7322106183122</v>
      </c>
      <c r="I52" s="2">
        <f>B52-H52-C52-F52-E52-D52</f>
        <v>39.0538053179428</v>
      </c>
      <c r="J52" s="2">
        <f>SUM(H52:I52)</f>
        <v>124.786015936255</v>
      </c>
      <c r="L52" s="9">
        <f>B52/$B52</f>
        <v>1</v>
      </c>
      <c r="M52" s="9">
        <f>C52/$B52</f>
        <v>0.203187250996016</v>
      </c>
      <c r="N52" s="9">
        <f>D52/$B52</f>
        <v>0.0995410930329579</v>
      </c>
      <c r="O52" s="9">
        <f>E52/$B52</f>
        <v>0.160826032540676</v>
      </c>
      <c r="P52" s="9">
        <f>F52/$B52</f>
        <v>0.0158531497705465</v>
      </c>
      <c r="Q52" s="9">
        <f>G52/$B52</f>
        <v>0.479407526340196</v>
      </c>
      <c r="R52" s="9">
        <f>H52/$B52</f>
        <v>0.357664625024248</v>
      </c>
      <c r="S52" s="9">
        <f>I52/$B52</f>
        <v>0.162927848635556</v>
      </c>
      <c r="T52" s="9">
        <f>J52/$B52</f>
        <v>0.520592473659804</v>
      </c>
      <c r="V52" s="11">
        <f>W52/(1+W52)</f>
        <v>0.203187250996016</v>
      </c>
      <c r="W52" s="3">
        <v>0.255</v>
      </c>
      <c r="X52" s="10">
        <v>2.796</v>
      </c>
      <c r="Y52" s="2">
        <v>116.07</v>
      </c>
      <c r="Z52" s="2">
        <v>3.78541178</v>
      </c>
    </row>
    <row r="53" spans="1:26">
      <c r="A53" s="16">
        <v>40770</v>
      </c>
      <c r="B53" s="20">
        <v>235.5</v>
      </c>
      <c r="C53" s="2">
        <f>V53*B53</f>
        <v>47.8505976095618</v>
      </c>
      <c r="D53" s="2">
        <v>23.86</v>
      </c>
      <c r="E53" s="2">
        <v>38.55</v>
      </c>
      <c r="F53" s="2">
        <v>3.8</v>
      </c>
      <c r="G53" s="2">
        <f>SUM(C53:F53)</f>
        <v>114.060597609562</v>
      </c>
      <c r="H53" s="2">
        <f>X53/Z53*Y53</f>
        <v>87.347445724914</v>
      </c>
      <c r="I53" s="2">
        <f>B53-H53-C53-F53-E53-D53</f>
        <v>34.0919566655242</v>
      </c>
      <c r="J53" s="2">
        <f>SUM(H53:I53)</f>
        <v>121.439402390438</v>
      </c>
      <c r="L53" s="9">
        <f>B53/$B53</f>
        <v>1</v>
      </c>
      <c r="M53" s="9">
        <f>C53/$B53</f>
        <v>0.203187250996016</v>
      </c>
      <c r="N53" s="9">
        <f>D53/$B53</f>
        <v>0.101316348195329</v>
      </c>
      <c r="O53" s="9">
        <f>E53/$B53</f>
        <v>0.163694267515924</v>
      </c>
      <c r="P53" s="9">
        <f>F53/$B53</f>
        <v>0.016135881104034</v>
      </c>
      <c r="Q53" s="9">
        <f>G53/$B53</f>
        <v>0.484333747811304</v>
      </c>
      <c r="R53" s="9">
        <f>H53/$B53</f>
        <v>0.370902104989019</v>
      </c>
      <c r="S53" s="9">
        <f>I53/$B53</f>
        <v>0.144764147199678</v>
      </c>
      <c r="T53" s="9">
        <f>J53/$B53</f>
        <v>0.515666252188696</v>
      </c>
      <c r="V53" s="11">
        <f>W53/(1+W53)</f>
        <v>0.203187250996016</v>
      </c>
      <c r="W53" s="3">
        <v>0.255</v>
      </c>
      <c r="X53" s="10">
        <v>2.889</v>
      </c>
      <c r="Y53" s="2">
        <v>114.45</v>
      </c>
      <c r="Z53" s="2">
        <v>3.78541178</v>
      </c>
    </row>
    <row r="54" spans="1:26">
      <c r="A54" s="16">
        <v>40801</v>
      </c>
      <c r="B54" s="20">
        <v>235.9</v>
      </c>
      <c r="C54" s="2">
        <f>V54*B54</f>
        <v>47.9318725099602</v>
      </c>
      <c r="D54" s="2">
        <v>23.86</v>
      </c>
      <c r="E54" s="2">
        <v>38.55</v>
      </c>
      <c r="F54" s="2">
        <v>3.8</v>
      </c>
      <c r="G54" s="2">
        <f>SUM(C54:F54)</f>
        <v>114.14187250996</v>
      </c>
      <c r="H54" s="2">
        <f>X54/Z54*Y54</f>
        <v>89.7582455349151</v>
      </c>
      <c r="I54" s="2">
        <f>B54-H54-C54-F54-E54-D54</f>
        <v>31.9998819551247</v>
      </c>
      <c r="J54" s="2">
        <f>SUM(H54:I54)</f>
        <v>121.75812749004</v>
      </c>
      <c r="L54" s="9">
        <f>B54/$B54</f>
        <v>1</v>
      </c>
      <c r="M54" s="9">
        <f>C54/$B54</f>
        <v>0.203187250996016</v>
      </c>
      <c r="N54" s="9">
        <f>D54/$B54</f>
        <v>0.1011445527766</v>
      </c>
      <c r="O54" s="9">
        <f>E54/$B54</f>
        <v>0.16341670199237</v>
      </c>
      <c r="P54" s="9">
        <f>F54/$B54</f>
        <v>0.0161085205595591</v>
      </c>
      <c r="Q54" s="9">
        <f>G54/$B54</f>
        <v>0.483857026324544</v>
      </c>
      <c r="R54" s="9">
        <f>H54/$B54</f>
        <v>0.38049277462872</v>
      </c>
      <c r="S54" s="9">
        <f>I54/$B54</f>
        <v>0.135650199046735</v>
      </c>
      <c r="T54" s="9">
        <f>J54/$B54</f>
        <v>0.516142973675456</v>
      </c>
      <c r="V54" s="11">
        <f>W54/(1+W54)</f>
        <v>0.203187250996016</v>
      </c>
      <c r="W54" s="3">
        <v>0.255</v>
      </c>
      <c r="X54" s="10">
        <v>2.911</v>
      </c>
      <c r="Y54" s="2">
        <v>116.72</v>
      </c>
      <c r="Z54" s="2">
        <v>3.78541178</v>
      </c>
    </row>
    <row r="55" spans="1:26">
      <c r="A55" s="16">
        <v>40831</v>
      </c>
      <c r="B55" s="20">
        <v>230.5</v>
      </c>
      <c r="C55" s="2">
        <f>V55*B55</f>
        <v>46.8346613545817</v>
      </c>
      <c r="D55" s="2">
        <v>23.86</v>
      </c>
      <c r="E55" s="2">
        <v>38.55</v>
      </c>
      <c r="F55" s="2">
        <v>3.8</v>
      </c>
      <c r="G55" s="2">
        <f>SUM(C55:F55)</f>
        <v>113.044661354582</v>
      </c>
      <c r="H55" s="2">
        <f>X55/Z55*Y55</f>
        <v>83.009331153928</v>
      </c>
      <c r="I55" s="2">
        <f>B55-H55-C55-F55-E55-D55</f>
        <v>34.4460074914903</v>
      </c>
      <c r="J55" s="2">
        <f>SUM(H55:I55)</f>
        <v>117.455338645418</v>
      </c>
      <c r="L55" s="9">
        <f>B55/$B55</f>
        <v>1</v>
      </c>
      <c r="M55" s="9">
        <f>C55/$B55</f>
        <v>0.203187250996016</v>
      </c>
      <c r="N55" s="9">
        <f>D55/$B55</f>
        <v>0.10351409978308</v>
      </c>
      <c r="O55" s="9">
        <f>E55/$B55</f>
        <v>0.167245119305857</v>
      </c>
      <c r="P55" s="9">
        <f>F55/$B55</f>
        <v>0.0164859002169197</v>
      </c>
      <c r="Q55" s="9">
        <f>G55/$B55</f>
        <v>0.490432370301874</v>
      </c>
      <c r="R55" s="9">
        <f>H55/$B55</f>
        <v>0.360127250125501</v>
      </c>
      <c r="S55" s="9">
        <f>I55/$B55</f>
        <v>0.149440379572626</v>
      </c>
      <c r="T55" s="9">
        <f>J55/$B55</f>
        <v>0.509567629698126</v>
      </c>
      <c r="V55" s="11">
        <f>W55/(1+W55)</f>
        <v>0.203187250996016</v>
      </c>
      <c r="W55" s="3">
        <v>0.255</v>
      </c>
      <c r="X55" s="10">
        <v>2.71</v>
      </c>
      <c r="Y55" s="2">
        <v>115.95</v>
      </c>
      <c r="Z55" s="2">
        <v>3.78541178</v>
      </c>
    </row>
    <row r="56" spans="1:26">
      <c r="A56" s="16">
        <v>40862</v>
      </c>
      <c r="B56" s="20">
        <v>229.7</v>
      </c>
      <c r="C56" s="2">
        <f>V56*B56</f>
        <v>46.6721115537849</v>
      </c>
      <c r="D56" s="2">
        <v>23.86</v>
      </c>
      <c r="E56" s="2">
        <v>38.55</v>
      </c>
      <c r="F56" s="2">
        <v>3.8</v>
      </c>
      <c r="G56" s="2">
        <f>SUM(C56:F56)</f>
        <v>112.882111553785</v>
      </c>
      <c r="H56" s="2">
        <f>X56/Z56*Y56</f>
        <v>83.7160495125843</v>
      </c>
      <c r="I56" s="2">
        <f>B56-H56-C56-F56-E56-D56</f>
        <v>33.1018389336308</v>
      </c>
      <c r="J56" s="2">
        <f>SUM(H56:I56)</f>
        <v>116.817888446215</v>
      </c>
      <c r="L56" s="9">
        <f>B56/$B56</f>
        <v>1</v>
      </c>
      <c r="M56" s="9">
        <f>C56/$B56</f>
        <v>0.203187250996016</v>
      </c>
      <c r="N56" s="9">
        <f>D56/$B56</f>
        <v>0.10387461906835</v>
      </c>
      <c r="O56" s="9">
        <f>E56/$B56</f>
        <v>0.167827601218981</v>
      </c>
      <c r="P56" s="9">
        <f>F56/$B56</f>
        <v>0.0165433173704832</v>
      </c>
      <c r="Q56" s="9">
        <f>G56/$B56</f>
        <v>0.491432788653831</v>
      </c>
      <c r="R56" s="9">
        <f>H56/$B56</f>
        <v>0.36445820423415</v>
      </c>
      <c r="S56" s="9">
        <f>I56/$B56</f>
        <v>0.144109007112019</v>
      </c>
      <c r="T56" s="9">
        <f>J56/$B56</f>
        <v>0.508567211346169</v>
      </c>
      <c r="V56" s="11">
        <f>W56/(1+W56)</f>
        <v>0.203187250996016</v>
      </c>
      <c r="W56" s="3">
        <v>0.255</v>
      </c>
      <c r="X56" s="10">
        <v>2.703</v>
      </c>
      <c r="Y56" s="2">
        <v>117.24</v>
      </c>
      <c r="Z56" s="2">
        <v>3.78541178</v>
      </c>
    </row>
    <row r="57" spans="1:26">
      <c r="A57" s="16">
        <v>40892</v>
      </c>
      <c r="B57" s="20">
        <v>227.7</v>
      </c>
      <c r="C57" s="2">
        <f>V57*B57</f>
        <v>46.2657370517928</v>
      </c>
      <c r="D57" s="2">
        <v>23.86</v>
      </c>
      <c r="E57" s="2">
        <v>38.55</v>
      </c>
      <c r="F57" s="2">
        <v>3.8</v>
      </c>
      <c r="G57" s="2">
        <f>SUM(C57:F57)</f>
        <v>112.475737051793</v>
      </c>
      <c r="H57" s="2">
        <f>X57/Z57*Y57</f>
        <v>83.1312148555738</v>
      </c>
      <c r="I57" s="2">
        <f>B57-H57-C57-F57-E57-D57</f>
        <v>32.0930480926334</v>
      </c>
      <c r="J57" s="2">
        <f>SUM(H57:I57)</f>
        <v>115.224262948207</v>
      </c>
      <c r="L57" s="9">
        <f>B57/$B57</f>
        <v>1</v>
      </c>
      <c r="M57" s="9">
        <f>C57/$B57</f>
        <v>0.203187250996016</v>
      </c>
      <c r="N57" s="9">
        <f>D57/$B57</f>
        <v>0.104787000439174</v>
      </c>
      <c r="O57" s="9">
        <f>E57/$B57</f>
        <v>0.169301712779974</v>
      </c>
      <c r="P57" s="9">
        <f>F57/$B57</f>
        <v>0.0166886253842776</v>
      </c>
      <c r="Q57" s="9">
        <f>G57/$B57</f>
        <v>0.493964589599442</v>
      </c>
      <c r="R57" s="9">
        <f>H57/$B57</f>
        <v>0.365090974332779</v>
      </c>
      <c r="S57" s="9">
        <f>I57/$B57</f>
        <v>0.14094443606778</v>
      </c>
      <c r="T57" s="9">
        <f>J57/$B57</f>
        <v>0.506035410400558</v>
      </c>
      <c r="V57" s="11">
        <f>W57/(1+W57)</f>
        <v>0.203187250996016</v>
      </c>
      <c r="W57" s="3">
        <v>0.255</v>
      </c>
      <c r="X57" s="10">
        <v>2.602</v>
      </c>
      <c r="Y57" s="2">
        <v>120.94</v>
      </c>
      <c r="Z57" s="2">
        <v>3.78541178</v>
      </c>
    </row>
    <row r="58" spans="1:26">
      <c r="A58" s="16">
        <v>40923</v>
      </c>
      <c r="B58" s="20">
        <v>240.1</v>
      </c>
      <c r="C58" s="2">
        <f>V58*B58</f>
        <v>48.7852589641434</v>
      </c>
      <c r="D58" s="2">
        <v>24.46</v>
      </c>
      <c r="E58" s="2">
        <v>39.51</v>
      </c>
      <c r="F58" s="2">
        <v>5</v>
      </c>
      <c r="G58" s="2">
        <f>SUM(C58:F58)</f>
        <v>117.755258964143</v>
      </c>
      <c r="H58" s="2">
        <f>X58/Z58*Y58</f>
        <v>90.7430208292954</v>
      </c>
      <c r="I58" s="2">
        <f>B58-H58-C58-F58-E58-D58</f>
        <v>31.6017202065612</v>
      </c>
      <c r="J58" s="2">
        <f>SUM(H58:I58)</f>
        <v>122.344741035857</v>
      </c>
      <c r="L58" s="9">
        <f>B58/$B58</f>
        <v>1</v>
      </c>
      <c r="M58" s="9">
        <f>C58/$B58</f>
        <v>0.203187250996016</v>
      </c>
      <c r="N58" s="9">
        <f>D58/$B58</f>
        <v>0.101874219075385</v>
      </c>
      <c r="O58" s="9">
        <f>E58/$B58</f>
        <v>0.164556434818825</v>
      </c>
      <c r="P58" s="9">
        <f>F58/$B58</f>
        <v>0.0208246563931695</v>
      </c>
      <c r="Q58" s="9">
        <f>G58/$B58</f>
        <v>0.490442561283394</v>
      </c>
      <c r="R58" s="9">
        <f>H58/$B58</f>
        <v>0.37793844576966</v>
      </c>
      <c r="S58" s="9">
        <f>I58/$B58</f>
        <v>0.131618992946944</v>
      </c>
      <c r="T58" s="9">
        <f>J58/$B58</f>
        <v>0.509557438716606</v>
      </c>
      <c r="V58" s="11">
        <f>W58/(1+W58)</f>
        <v>0.203187250996016</v>
      </c>
      <c r="W58" s="3">
        <v>0.255</v>
      </c>
      <c r="X58" s="10">
        <v>2.778</v>
      </c>
      <c r="Y58" s="2">
        <v>123.65</v>
      </c>
      <c r="Z58" s="2">
        <v>3.78541178</v>
      </c>
    </row>
    <row r="59" spans="1:26">
      <c r="A59" s="16">
        <v>40954</v>
      </c>
      <c r="B59" s="20">
        <v>248.4</v>
      </c>
      <c r="C59" s="2">
        <f>V59*B59</f>
        <v>50.4717131474104</v>
      </c>
      <c r="D59" s="2">
        <v>24.46</v>
      </c>
      <c r="E59" s="2">
        <v>39.51</v>
      </c>
      <c r="F59" s="2">
        <v>5</v>
      </c>
      <c r="G59" s="2">
        <f>SUM(C59:F59)</f>
        <v>119.44171314741</v>
      </c>
      <c r="H59" s="2">
        <f>X59/Z59*Y59</f>
        <v>94.8164746293467</v>
      </c>
      <c r="I59" s="2">
        <f>B59-H59-C59-F59-E59-D59</f>
        <v>34.1418122232429</v>
      </c>
      <c r="J59" s="2">
        <f>SUM(H59:I59)</f>
        <v>128.95828685259</v>
      </c>
      <c r="L59" s="9">
        <f>B59/$B59</f>
        <v>1</v>
      </c>
      <c r="M59" s="9">
        <f>C59/$B59</f>
        <v>0.203187250996016</v>
      </c>
      <c r="N59" s="9">
        <f>D59/$B59</f>
        <v>0.0984702093397746</v>
      </c>
      <c r="O59" s="9">
        <f>E59/$B59</f>
        <v>0.159057971014493</v>
      </c>
      <c r="P59" s="9">
        <f>F59/$B59</f>
        <v>0.0201288244766506</v>
      </c>
      <c r="Q59" s="9">
        <f>G59/$B59</f>
        <v>0.480844255826932</v>
      </c>
      <c r="R59" s="9">
        <f>H59/$B59</f>
        <v>0.381708835061782</v>
      </c>
      <c r="S59" s="9">
        <f>I59/$B59</f>
        <v>0.137446909111284</v>
      </c>
      <c r="T59" s="9">
        <f>J59/$B59</f>
        <v>0.519155744173068</v>
      </c>
      <c r="V59" s="11">
        <f>W59/(1+W59)</f>
        <v>0.203187250996016</v>
      </c>
      <c r="W59" s="3">
        <v>0.255</v>
      </c>
      <c r="X59" s="10">
        <v>2.91</v>
      </c>
      <c r="Y59" s="2">
        <v>123.34</v>
      </c>
      <c r="Z59" s="2">
        <v>3.78541178</v>
      </c>
    </row>
    <row r="60" spans="1:26">
      <c r="A60" s="16">
        <v>40983</v>
      </c>
      <c r="B60" s="20">
        <v>262.3</v>
      </c>
      <c r="C60" s="2">
        <f>V60*B60</f>
        <v>53.296015936255</v>
      </c>
      <c r="D60" s="2">
        <v>24.46</v>
      </c>
      <c r="E60" s="2">
        <v>39.51</v>
      </c>
      <c r="F60" s="2">
        <v>5</v>
      </c>
      <c r="G60" s="2">
        <f>SUM(C60:F60)</f>
        <v>122.266015936255</v>
      </c>
      <c r="H60" s="2">
        <f>X60/Z60*Y60</f>
        <v>105.917058249341</v>
      </c>
      <c r="I60" s="2">
        <f>B60-H60-C60-F60-E60-D60</f>
        <v>34.116925814404</v>
      </c>
      <c r="J60" s="2">
        <f>SUM(H60:I60)</f>
        <v>140.033984063745</v>
      </c>
      <c r="L60" s="9">
        <f>B60/$B60</f>
        <v>1</v>
      </c>
      <c r="M60" s="9">
        <f>C60/$B60</f>
        <v>0.203187250996016</v>
      </c>
      <c r="N60" s="9">
        <f>D60/$B60</f>
        <v>0.0932520015249714</v>
      </c>
      <c r="O60" s="9">
        <f>E60/$B60</f>
        <v>0.150629050705299</v>
      </c>
      <c r="P60" s="9">
        <f>F60/$B60</f>
        <v>0.0190621425848265</v>
      </c>
      <c r="Q60" s="9">
        <f>G60/$B60</f>
        <v>0.466130445811113</v>
      </c>
      <c r="R60" s="9">
        <f>H60/$B60</f>
        <v>0.403801213302863</v>
      </c>
      <c r="S60" s="9">
        <f>I60/$B60</f>
        <v>0.130068340886024</v>
      </c>
      <c r="T60" s="9">
        <f>J60/$B60</f>
        <v>0.533869554188887</v>
      </c>
      <c r="V60" s="11">
        <f>W60/(1+W60)</f>
        <v>0.203187250996016</v>
      </c>
      <c r="W60" s="3">
        <v>0.255</v>
      </c>
      <c r="X60" s="10">
        <v>3.174</v>
      </c>
      <c r="Y60" s="2">
        <v>126.32</v>
      </c>
      <c r="Z60" s="2">
        <v>3.78541178</v>
      </c>
    </row>
    <row r="61" spans="1:26">
      <c r="A61" s="16">
        <v>41014</v>
      </c>
      <c r="B61" s="20">
        <v>268.1</v>
      </c>
      <c r="C61" s="2">
        <f>V61*B61</f>
        <v>54.4745019920319</v>
      </c>
      <c r="D61" s="2">
        <v>24.46</v>
      </c>
      <c r="E61" s="2">
        <v>39.51</v>
      </c>
      <c r="F61" s="2">
        <v>5</v>
      </c>
      <c r="G61" s="2">
        <f>SUM(C61:F61)</f>
        <v>123.444501992032</v>
      </c>
      <c r="H61" s="2">
        <f>X61/Z61*Y61</f>
        <v>112.539077584843</v>
      </c>
      <c r="I61" s="2">
        <f>B61-H61-C61-F61-E61-D61</f>
        <v>32.1164204231251</v>
      </c>
      <c r="J61" s="2">
        <f>SUM(H61:I61)</f>
        <v>144.655498007968</v>
      </c>
      <c r="L61" s="9">
        <f>B61/$B61</f>
        <v>1</v>
      </c>
      <c r="M61" s="9">
        <f>C61/$B61</f>
        <v>0.203187250996016</v>
      </c>
      <c r="N61" s="9">
        <f>D61/$B61</f>
        <v>0.0912346139500186</v>
      </c>
      <c r="O61" s="9">
        <f>E61/$B61</f>
        <v>0.147370384185006</v>
      </c>
      <c r="P61" s="9">
        <f>F61/$B61</f>
        <v>0.0186497575531518</v>
      </c>
      <c r="Q61" s="9">
        <f>G61/$B61</f>
        <v>0.460442006684192</v>
      </c>
      <c r="R61" s="9">
        <f>H61/$B61</f>
        <v>0.419765302442533</v>
      </c>
      <c r="S61" s="9">
        <f>I61/$B61</f>
        <v>0.119792690873275</v>
      </c>
      <c r="T61" s="9">
        <f>J61/$B61</f>
        <v>0.539557993315807</v>
      </c>
      <c r="V61" s="11">
        <f>W61/(1+W61)</f>
        <v>0.203187250996016</v>
      </c>
      <c r="W61" s="3">
        <v>0.255</v>
      </c>
      <c r="X61" s="10">
        <v>3.361</v>
      </c>
      <c r="Y61" s="2">
        <v>126.75</v>
      </c>
      <c r="Z61" s="2">
        <v>3.78541178</v>
      </c>
    </row>
    <row r="62" spans="1:26">
      <c r="A62" s="16">
        <v>41044</v>
      </c>
      <c r="B62" s="20">
        <v>257.1</v>
      </c>
      <c r="C62" s="2">
        <f>V62*B62</f>
        <v>52.2394422310757</v>
      </c>
      <c r="D62" s="2">
        <v>24.46</v>
      </c>
      <c r="E62" s="2">
        <v>39.51</v>
      </c>
      <c r="F62" s="2">
        <v>5</v>
      </c>
      <c r="G62" s="2">
        <f>SUM(C62:F62)</f>
        <v>121.209442231076</v>
      </c>
      <c r="H62" s="2">
        <f>X62/Z62*Y62</f>
        <v>100.227183210171</v>
      </c>
      <c r="I62" s="2">
        <f>B62-H62-C62-F62-E62-D62</f>
        <v>35.6633745587533</v>
      </c>
      <c r="J62" s="2">
        <f>SUM(H62:I62)</f>
        <v>135.890557768924</v>
      </c>
      <c r="L62" s="9">
        <f>B62/$B62</f>
        <v>1</v>
      </c>
      <c r="M62" s="9">
        <f>C62/$B62</f>
        <v>0.203187250996016</v>
      </c>
      <c r="N62" s="9">
        <f>D62/$B62</f>
        <v>0.0951380785686503</v>
      </c>
      <c r="O62" s="9">
        <f>E62/$B62</f>
        <v>0.1536756126021</v>
      </c>
      <c r="P62" s="9">
        <f>F62/$B62</f>
        <v>0.0194476857253987</v>
      </c>
      <c r="Q62" s="9">
        <f>G62/$B62</f>
        <v>0.471448627892166</v>
      </c>
      <c r="R62" s="9">
        <f>H62/$B62</f>
        <v>0.389837352042672</v>
      </c>
      <c r="S62" s="9">
        <f>I62/$B62</f>
        <v>0.138714020065163</v>
      </c>
      <c r="T62" s="9">
        <f>J62/$B62</f>
        <v>0.528551372107833</v>
      </c>
      <c r="V62" s="11">
        <f>W62/(1+W62)</f>
        <v>0.203187250996016</v>
      </c>
      <c r="W62" s="3">
        <v>0.255</v>
      </c>
      <c r="X62" s="10">
        <v>2.986</v>
      </c>
      <c r="Y62" s="2">
        <v>127.06</v>
      </c>
      <c r="Z62" s="2">
        <v>3.78541178</v>
      </c>
    </row>
    <row r="63" spans="1:26">
      <c r="A63" s="16">
        <v>41075</v>
      </c>
      <c r="B63" s="20">
        <v>248.7</v>
      </c>
      <c r="C63" s="2">
        <f>V63*B63</f>
        <v>50.5326693227092</v>
      </c>
      <c r="D63" s="2">
        <v>24.46</v>
      </c>
      <c r="E63" s="2">
        <v>39.51</v>
      </c>
      <c r="F63" s="2">
        <v>5</v>
      </c>
      <c r="G63" s="2">
        <f>SUM(C63:F63)</f>
        <v>119.502669322709</v>
      </c>
      <c r="H63" s="2">
        <f>X63/Z63*Y63</f>
        <v>91.4342851228724</v>
      </c>
      <c r="I63" s="2">
        <f>B63-H63-C63-F63-E63-D63</f>
        <v>37.7630455544184</v>
      </c>
      <c r="J63" s="2">
        <f>SUM(H63:I63)</f>
        <v>129.197330677291</v>
      </c>
      <c r="L63" s="9">
        <f>B63/$B63</f>
        <v>1</v>
      </c>
      <c r="M63" s="9">
        <f>C63/$B63</f>
        <v>0.203187250996016</v>
      </c>
      <c r="N63" s="9">
        <f>D63/$B63</f>
        <v>0.0983514274225975</v>
      </c>
      <c r="O63" s="9">
        <f>E63/$B63</f>
        <v>0.158866103739445</v>
      </c>
      <c r="P63" s="9">
        <f>F63/$B63</f>
        <v>0.0201045436268597</v>
      </c>
      <c r="Q63" s="9">
        <f>G63/$B63</f>
        <v>0.480509325784918</v>
      </c>
      <c r="R63" s="9">
        <f>H63/$B63</f>
        <v>0.367648914848703</v>
      </c>
      <c r="S63" s="9">
        <f>I63/$B63</f>
        <v>0.151841759366379</v>
      </c>
      <c r="T63" s="9">
        <f>J63/$B63</f>
        <v>0.519490674215082</v>
      </c>
      <c r="V63" s="11">
        <f>W63/(1+W63)</f>
        <v>0.203187250996016</v>
      </c>
      <c r="W63" s="3">
        <v>0.255</v>
      </c>
      <c r="X63" s="10">
        <v>2.714</v>
      </c>
      <c r="Y63" s="2">
        <v>127.53</v>
      </c>
      <c r="Z63" s="2">
        <v>3.78541178</v>
      </c>
    </row>
    <row r="64" spans="1:26">
      <c r="A64" s="16">
        <v>41105</v>
      </c>
      <c r="B64" s="20">
        <v>243.3</v>
      </c>
      <c r="C64" s="2">
        <f>V64*B64</f>
        <v>49.4354581673307</v>
      </c>
      <c r="D64" s="2">
        <v>24.46</v>
      </c>
      <c r="E64" s="2">
        <v>39.51</v>
      </c>
      <c r="F64" s="2">
        <v>5</v>
      </c>
      <c r="G64" s="2">
        <f>SUM(C64:F64)</f>
        <v>118.405458167331</v>
      </c>
      <c r="H64" s="2">
        <f>X64/Z64*Y64</f>
        <v>88.581559811176</v>
      </c>
      <c r="I64" s="2">
        <f>B64-H64-C64-F64-E64-D64</f>
        <v>36.3129820214933</v>
      </c>
      <c r="J64" s="2">
        <f>SUM(H64:I64)</f>
        <v>124.894541832669</v>
      </c>
      <c r="L64" s="9">
        <f>B64/$B64</f>
        <v>1</v>
      </c>
      <c r="M64" s="9">
        <f>C64/$B64</f>
        <v>0.203187250996016</v>
      </c>
      <c r="N64" s="9">
        <f>D64/$B64</f>
        <v>0.100534319769831</v>
      </c>
      <c r="O64" s="9">
        <f>E64/$B64</f>
        <v>0.162392108508015</v>
      </c>
      <c r="P64" s="9">
        <f>F64/$B64</f>
        <v>0.020550760378134</v>
      </c>
      <c r="Q64" s="9">
        <f>G64/$B64</f>
        <v>0.486664439651998</v>
      </c>
      <c r="R64" s="9">
        <f>H64/$B64</f>
        <v>0.364083681920164</v>
      </c>
      <c r="S64" s="9">
        <f>I64/$B64</f>
        <v>0.149251878427839</v>
      </c>
      <c r="T64" s="9">
        <f>J64/$B64</f>
        <v>0.513335560348002</v>
      </c>
      <c r="V64" s="11">
        <f>W64/(1+W64)</f>
        <v>0.203187250996016</v>
      </c>
      <c r="W64" s="3">
        <v>0.255</v>
      </c>
      <c r="X64" s="10">
        <v>2.664</v>
      </c>
      <c r="Y64" s="2">
        <v>125.87</v>
      </c>
      <c r="Z64" s="2">
        <v>3.78541178</v>
      </c>
    </row>
    <row r="65" spans="1:26">
      <c r="A65" s="16">
        <v>41136</v>
      </c>
      <c r="B65" s="20">
        <v>249.5</v>
      </c>
      <c r="C65" s="2">
        <f>V65*B65</f>
        <v>50.695219123506</v>
      </c>
      <c r="D65" s="2">
        <v>24.46</v>
      </c>
      <c r="E65" s="2">
        <v>39.51</v>
      </c>
      <c r="F65" s="2">
        <v>5</v>
      </c>
      <c r="G65" s="2">
        <f>SUM(C65:F65)</f>
        <v>119.665219123506</v>
      </c>
      <c r="H65" s="2">
        <f>X65/Z65*Y65</f>
        <v>90.0696357002408</v>
      </c>
      <c r="I65" s="2">
        <f>B65-H65-C65-F65-E65-D65</f>
        <v>39.7651451762532</v>
      </c>
      <c r="J65" s="2">
        <f>SUM(H65:I65)</f>
        <v>129.834780876494</v>
      </c>
      <c r="L65" s="9">
        <f>B65/$B65</f>
        <v>1</v>
      </c>
      <c r="M65" s="9">
        <f>C65/$B65</f>
        <v>0.203187250996016</v>
      </c>
      <c r="N65" s="9">
        <f>D65/$B65</f>
        <v>0.0980360721442886</v>
      </c>
      <c r="O65" s="9">
        <f>E65/$B65</f>
        <v>0.158356713426854</v>
      </c>
      <c r="P65" s="9">
        <f>F65/$B65</f>
        <v>0.0200400801603206</v>
      </c>
      <c r="Q65" s="9">
        <f>G65/$B65</f>
        <v>0.479620116727479</v>
      </c>
      <c r="R65" s="9">
        <f>H65/$B65</f>
        <v>0.361000543888741</v>
      </c>
      <c r="S65" s="9">
        <f>I65/$B65</f>
        <v>0.15937933938378</v>
      </c>
      <c r="T65" s="9">
        <f>J65/$B65</f>
        <v>0.520379883272521</v>
      </c>
      <c r="V65" s="11">
        <f>W65/(1+W65)</f>
        <v>0.203187250996016</v>
      </c>
      <c r="W65" s="3">
        <v>0.255</v>
      </c>
      <c r="X65" s="10">
        <v>2.837</v>
      </c>
      <c r="Y65" s="2">
        <v>120.18</v>
      </c>
      <c r="Z65" s="2">
        <v>3.78541178</v>
      </c>
    </row>
    <row r="66" spans="1:26">
      <c r="A66" s="16">
        <v>41167</v>
      </c>
      <c r="B66" s="20">
        <v>259.2</v>
      </c>
      <c r="C66" s="2">
        <f>V66*B66</f>
        <v>52.6661354581673</v>
      </c>
      <c r="D66" s="2">
        <v>24.46</v>
      </c>
      <c r="E66" s="2">
        <v>39.51</v>
      </c>
      <c r="F66" s="2">
        <v>5</v>
      </c>
      <c r="G66" s="2">
        <f>SUM(C66:F66)</f>
        <v>121.636135458167</v>
      </c>
      <c r="H66" s="2">
        <f>X66/Z66*Y66</f>
        <v>105.270703204712</v>
      </c>
      <c r="I66" s="2">
        <f>B66-H66-C66-F66-E66-D66</f>
        <v>32.2931613371207</v>
      </c>
      <c r="J66" s="2">
        <f>SUM(H66:I66)</f>
        <v>137.563864541833</v>
      </c>
      <c r="L66" s="9">
        <f>B66/$B66</f>
        <v>1</v>
      </c>
      <c r="M66" s="9">
        <f>C66/$B66</f>
        <v>0.203187250996016</v>
      </c>
      <c r="N66" s="9">
        <f>D66/$B66</f>
        <v>0.0943672839506173</v>
      </c>
      <c r="O66" s="9">
        <f>E66/$B66</f>
        <v>0.152430555555556</v>
      </c>
      <c r="P66" s="9">
        <f>F66/$B66</f>
        <v>0.0192901234567901</v>
      </c>
      <c r="Q66" s="9">
        <f>G66/$B66</f>
        <v>0.469275213958978</v>
      </c>
      <c r="R66" s="9">
        <f>H66/$B66</f>
        <v>0.406136972240401</v>
      </c>
      <c r="S66" s="9">
        <f>I66/$B66</f>
        <v>0.12458781380062</v>
      </c>
      <c r="T66" s="9">
        <f>J66/$B66</f>
        <v>0.530724786041022</v>
      </c>
      <c r="V66" s="11">
        <f>W66/(1+W66)</f>
        <v>0.203187250996016</v>
      </c>
      <c r="W66" s="3">
        <v>0.255</v>
      </c>
      <c r="X66" s="10">
        <v>3.244</v>
      </c>
      <c r="Y66" s="2">
        <v>122.84</v>
      </c>
      <c r="Z66" s="2">
        <v>3.78541178</v>
      </c>
    </row>
    <row r="67" spans="1:26">
      <c r="A67" s="16">
        <v>41197</v>
      </c>
      <c r="B67" s="20">
        <v>260.1</v>
      </c>
      <c r="C67" s="2">
        <f>V67*B67</f>
        <v>52.8490039840638</v>
      </c>
      <c r="D67" s="2">
        <v>24.46</v>
      </c>
      <c r="E67" s="2">
        <v>39.51</v>
      </c>
      <c r="F67" s="2">
        <v>5</v>
      </c>
      <c r="G67" s="2">
        <f>SUM(C67:F67)</f>
        <v>121.819003984064</v>
      </c>
      <c r="H67" s="2">
        <f>X67/Z67*Y67</f>
        <v>106.05682639895</v>
      </c>
      <c r="I67" s="2">
        <f>B67-H67-C67-F67-E67-D67</f>
        <v>32.2241696169862</v>
      </c>
      <c r="J67" s="2">
        <f>SUM(H67:I67)</f>
        <v>138.280996015936</v>
      </c>
      <c r="L67" s="9">
        <f>B67/$B67</f>
        <v>1</v>
      </c>
      <c r="M67" s="9">
        <f>C67/$B67</f>
        <v>0.203187250996016</v>
      </c>
      <c r="N67" s="9">
        <f>D67/$B67</f>
        <v>0.0940407535563245</v>
      </c>
      <c r="O67" s="9">
        <f>E67/$B67</f>
        <v>0.151903114186851</v>
      </c>
      <c r="P67" s="9">
        <f>F67/$B67</f>
        <v>0.0192233756247597</v>
      </c>
      <c r="Q67" s="9">
        <f>G67/$B67</f>
        <v>0.468354494363952</v>
      </c>
      <c r="R67" s="9">
        <f>H67/$B67</f>
        <v>0.407754042287389</v>
      </c>
      <c r="S67" s="9">
        <f>I67/$B67</f>
        <v>0.123891463348659</v>
      </c>
      <c r="T67" s="9">
        <f>J67/$B67</f>
        <v>0.531645505636048</v>
      </c>
      <c r="V67" s="11">
        <f>W67/(1+W67)</f>
        <v>0.203187250996016</v>
      </c>
      <c r="W67" s="3">
        <v>0.255</v>
      </c>
      <c r="X67" s="10">
        <v>3.234</v>
      </c>
      <c r="Y67" s="2">
        <v>124.14</v>
      </c>
      <c r="Z67" s="2">
        <v>3.78541178</v>
      </c>
    </row>
    <row r="68" spans="1:26">
      <c r="A68" s="16">
        <v>41228</v>
      </c>
      <c r="B68" s="20">
        <v>251.4</v>
      </c>
      <c r="C68" s="2">
        <f>V68*B68</f>
        <v>51.0812749003984</v>
      </c>
      <c r="D68" s="2">
        <v>24.46</v>
      </c>
      <c r="E68" s="2">
        <v>39.51</v>
      </c>
      <c r="F68" s="2">
        <v>5</v>
      </c>
      <c r="G68" s="2">
        <f>SUM(C68:F68)</f>
        <v>120.051274900398</v>
      </c>
      <c r="H68" s="2">
        <f>X68/Z68*Y68</f>
        <v>91.7425422076538</v>
      </c>
      <c r="I68" s="2">
        <f>B68-H68-C68-F68-E68-D68</f>
        <v>39.6061828919478</v>
      </c>
      <c r="J68" s="2">
        <f>SUM(H68:I68)</f>
        <v>131.348725099602</v>
      </c>
      <c r="L68" s="9">
        <f>B68/$B68</f>
        <v>1</v>
      </c>
      <c r="M68" s="9">
        <f>C68/$B68</f>
        <v>0.203187250996016</v>
      </c>
      <c r="N68" s="9">
        <f>D68/$B68</f>
        <v>0.0972951471758154</v>
      </c>
      <c r="O68" s="9">
        <f>E68/$B68</f>
        <v>0.157159904534606</v>
      </c>
      <c r="P68" s="9">
        <f>F68/$B68</f>
        <v>0.0198886237072395</v>
      </c>
      <c r="Q68" s="9">
        <f>G68/$B68</f>
        <v>0.477530926413675</v>
      </c>
      <c r="R68" s="9">
        <f>H68/$B68</f>
        <v>0.364926579982712</v>
      </c>
      <c r="S68" s="9">
        <f>I68/$B68</f>
        <v>0.157542493603611</v>
      </c>
      <c r="T68" s="9">
        <f>J68/$B68</f>
        <v>0.522469073586325</v>
      </c>
      <c r="V68" s="11">
        <f>W68/(1+W68)</f>
        <v>0.203187250996016</v>
      </c>
      <c r="W68" s="3">
        <v>0.255</v>
      </c>
      <c r="X68" s="10">
        <v>2.73</v>
      </c>
      <c r="Y68" s="2">
        <v>127.21</v>
      </c>
      <c r="Z68" s="2">
        <v>3.78541178</v>
      </c>
    </row>
    <row r="69" spans="1:26">
      <c r="A69" s="16">
        <v>41258</v>
      </c>
      <c r="B69" s="20">
        <v>246.6</v>
      </c>
      <c r="C69" s="2">
        <f>V69*B69</f>
        <v>50.1059760956175</v>
      </c>
      <c r="D69" s="2">
        <v>24.46</v>
      </c>
      <c r="E69" s="2">
        <v>39.51</v>
      </c>
      <c r="F69" s="2">
        <v>5</v>
      </c>
      <c r="G69" s="2">
        <f>SUM(C69:F69)</f>
        <v>119.075976095618</v>
      </c>
      <c r="H69" s="2">
        <f>X69/Z69*Y69</f>
        <v>89.4208997361478</v>
      </c>
      <c r="I69" s="2">
        <f>B69-H69-C69-F69-E69-D69</f>
        <v>38.1031241682347</v>
      </c>
      <c r="J69" s="2">
        <f>SUM(H69:I69)</f>
        <v>127.524023904383</v>
      </c>
      <c r="L69" s="9">
        <f>B69/$B69</f>
        <v>1</v>
      </c>
      <c r="M69" s="9">
        <f>C69/$B69</f>
        <v>0.203187250996016</v>
      </c>
      <c r="N69" s="9">
        <f>D69/$B69</f>
        <v>0.0991889699918897</v>
      </c>
      <c r="O69" s="9">
        <f>E69/$B69</f>
        <v>0.16021897810219</v>
      </c>
      <c r="P69" s="9">
        <f>F69/$B69</f>
        <v>0.0202757502027575</v>
      </c>
      <c r="Q69" s="9">
        <f>G69/$B69</f>
        <v>0.482870949292855</v>
      </c>
      <c r="R69" s="9">
        <f>H69/$B69</f>
        <v>0.362615165191191</v>
      </c>
      <c r="S69" s="9">
        <f>I69/$B69</f>
        <v>0.154513885515956</v>
      </c>
      <c r="T69" s="9">
        <f>J69/$B69</f>
        <v>0.517129050707149</v>
      </c>
      <c r="V69" s="11">
        <f>W69/(1+W69)</f>
        <v>0.203187250996016</v>
      </c>
      <c r="W69" s="3">
        <v>0.255</v>
      </c>
      <c r="X69" s="10">
        <v>2.681</v>
      </c>
      <c r="Y69" s="2">
        <v>126.41</v>
      </c>
      <c r="Z69" s="2">
        <v>3.79</v>
      </c>
    </row>
    <row r="70" spans="1:26">
      <c r="A70" s="16">
        <v>41289</v>
      </c>
      <c r="B70" s="20">
        <v>249.5</v>
      </c>
      <c r="C70" s="2">
        <f>V70*B70</f>
        <v>50.695219123506</v>
      </c>
      <c r="D70" s="2">
        <v>25.2</v>
      </c>
      <c r="E70" s="2">
        <v>40.7</v>
      </c>
      <c r="F70" s="2">
        <v>5</v>
      </c>
      <c r="G70" s="2">
        <f>SUM(C70:F70)</f>
        <v>121.595219123506</v>
      </c>
      <c r="H70" s="2">
        <f>X70/Z70*Y70</f>
        <v>95.5275039577836</v>
      </c>
      <c r="I70" s="2">
        <f>B70-H70-C70-F70-E70-D70</f>
        <v>32.3772769187104</v>
      </c>
      <c r="J70" s="2">
        <f>SUM(H70:I70)</f>
        <v>127.904780876494</v>
      </c>
      <c r="L70" s="9">
        <f>B70/$B70</f>
        <v>1</v>
      </c>
      <c r="M70" s="9">
        <f>C70/$B70</f>
        <v>0.203187250996016</v>
      </c>
      <c r="N70" s="9">
        <f>D70/$B70</f>
        <v>0.101002004008016</v>
      </c>
      <c r="O70" s="9">
        <f>E70/$B70</f>
        <v>0.16312625250501</v>
      </c>
      <c r="P70" s="9">
        <f>F70/$B70</f>
        <v>0.0200400801603206</v>
      </c>
      <c r="Q70" s="9">
        <f>G70/$B70</f>
        <v>0.487355587669363</v>
      </c>
      <c r="R70" s="9">
        <f>H70/$B70</f>
        <v>0.382875767365866</v>
      </c>
      <c r="S70" s="9">
        <f>I70/$B70</f>
        <v>0.129768644964771</v>
      </c>
      <c r="T70" s="9">
        <f>J70/$B70</f>
        <v>0.512644412330637</v>
      </c>
      <c r="V70" s="11">
        <f>W70/(1+W70)</f>
        <v>0.203187250996016</v>
      </c>
      <c r="W70" s="3">
        <v>0.255</v>
      </c>
      <c r="X70" s="10">
        <v>2.814</v>
      </c>
      <c r="Y70" s="2">
        <v>128.66</v>
      </c>
      <c r="Z70" s="2">
        <v>3.79</v>
      </c>
    </row>
    <row r="71" spans="1:26">
      <c r="A71" s="16">
        <v>41320</v>
      </c>
      <c r="B71" s="20">
        <v>264.2</v>
      </c>
      <c r="C71" s="2">
        <f>V71*B71</f>
        <v>53.6820717131474</v>
      </c>
      <c r="D71" s="2">
        <v>25.2</v>
      </c>
      <c r="E71" s="2">
        <v>40.7</v>
      </c>
      <c r="F71" s="2">
        <v>5</v>
      </c>
      <c r="G71" s="2">
        <f>SUM(C71:F71)</f>
        <v>124.582071713147</v>
      </c>
      <c r="H71" s="2">
        <f>X71/Z71*Y71</f>
        <v>102.152</v>
      </c>
      <c r="I71" s="2">
        <f>B71-H71-C71-F71-E71-D71</f>
        <v>37.4659282868526</v>
      </c>
      <c r="J71" s="2">
        <f>SUM(H71:I71)</f>
        <v>139.617928286853</v>
      </c>
      <c r="L71" s="9">
        <f>B71/$B71</f>
        <v>1</v>
      </c>
      <c r="M71" s="9">
        <f>C71/$B71</f>
        <v>0.203187250996016</v>
      </c>
      <c r="N71" s="9">
        <f>D71/$B71</f>
        <v>0.0953822861468584</v>
      </c>
      <c r="O71" s="9">
        <f>E71/$B71</f>
        <v>0.154049962149886</v>
      </c>
      <c r="P71" s="9">
        <f>F71/$B71</f>
        <v>0.0189250567751703</v>
      </c>
      <c r="Q71" s="9">
        <f>G71/$B71</f>
        <v>0.47154455606793</v>
      </c>
      <c r="R71" s="9">
        <f>H71/$B71</f>
        <v>0.38664647993944</v>
      </c>
      <c r="S71" s="9">
        <f>I71/$B71</f>
        <v>0.141808963992629</v>
      </c>
      <c r="T71" s="9">
        <f>J71/$B71</f>
        <v>0.52845544393207</v>
      </c>
      <c r="V71" s="11">
        <f>W71/(1+W71)</f>
        <v>0.203187250996016</v>
      </c>
      <c r="W71" s="3">
        <v>0.255</v>
      </c>
      <c r="X71" s="10">
        <v>3.032</v>
      </c>
      <c r="Y71" s="2">
        <v>127.69</v>
      </c>
      <c r="Z71" s="2">
        <v>3.79</v>
      </c>
    </row>
    <row r="72" spans="1:26">
      <c r="A72" s="16">
        <v>41348</v>
      </c>
      <c r="B72" s="20">
        <v>254.6</v>
      </c>
      <c r="C72" s="2">
        <f>V72*B72</f>
        <v>51.7314741035857</v>
      </c>
      <c r="D72" s="2">
        <v>25.2</v>
      </c>
      <c r="E72" s="2">
        <v>40.7</v>
      </c>
      <c r="F72" s="2">
        <v>5</v>
      </c>
      <c r="G72" s="2">
        <f>SUM(C72:F72)</f>
        <v>122.631474103586</v>
      </c>
      <c r="H72" s="2">
        <f>X72/Z72*Y72</f>
        <v>98.901783641161</v>
      </c>
      <c r="I72" s="2">
        <f>B72-H72-C72-F72-E72-D72</f>
        <v>33.0667422552533</v>
      </c>
      <c r="J72" s="2">
        <f>SUM(H72:I72)</f>
        <v>131.968525896414</v>
      </c>
      <c r="L72" s="9">
        <f>B72/$B72</f>
        <v>1</v>
      </c>
      <c r="M72" s="9">
        <f>C72/$B72</f>
        <v>0.203187250996016</v>
      </c>
      <c r="N72" s="9">
        <f>D72/$B72</f>
        <v>0.0989787902592302</v>
      </c>
      <c r="O72" s="9">
        <f>E72/$B72</f>
        <v>0.159858601728201</v>
      </c>
      <c r="P72" s="9">
        <f>F72/$B72</f>
        <v>0.0196386488609584</v>
      </c>
      <c r="Q72" s="9">
        <f>G72/$B72</f>
        <v>0.481663291844407</v>
      </c>
      <c r="R72" s="9">
        <f>H72/$B72</f>
        <v>0.388459480130247</v>
      </c>
      <c r="S72" s="9">
        <f>I72/$B72</f>
        <v>0.129877228025347</v>
      </c>
      <c r="T72" s="9">
        <f>J72/$B72</f>
        <v>0.518336708155593</v>
      </c>
      <c r="V72" s="11">
        <f>W72/(1+W72)</f>
        <v>0.203187250996016</v>
      </c>
      <c r="W72" s="3">
        <v>0.255</v>
      </c>
      <c r="X72" s="10">
        <v>2.992</v>
      </c>
      <c r="Y72" s="2">
        <v>125.28</v>
      </c>
      <c r="Z72" s="2">
        <v>3.79</v>
      </c>
    </row>
    <row r="73" spans="1:26">
      <c r="A73" s="16">
        <v>41379</v>
      </c>
      <c r="B73" s="20">
        <v>241.5</v>
      </c>
      <c r="C73" s="2">
        <f>V73*B73</f>
        <v>49.0697211155379</v>
      </c>
      <c r="D73" s="2">
        <v>25.2</v>
      </c>
      <c r="E73" s="2">
        <v>40.7</v>
      </c>
      <c r="F73" s="2">
        <v>5</v>
      </c>
      <c r="G73" s="2">
        <f>SUM(C73:F73)</f>
        <v>119.969721115538</v>
      </c>
      <c r="H73" s="2">
        <f>X73/Z73*Y73</f>
        <v>86.480401055409</v>
      </c>
      <c r="I73" s="2">
        <f>B73-H73-C73-F73-E73-D73</f>
        <v>35.0498778290531</v>
      </c>
      <c r="J73" s="2">
        <f>SUM(H73:I73)</f>
        <v>121.530278884462</v>
      </c>
      <c r="L73" s="9">
        <f>B73/$B73</f>
        <v>1</v>
      </c>
      <c r="M73" s="9">
        <f>C73/$B73</f>
        <v>0.203187250996016</v>
      </c>
      <c r="N73" s="9">
        <f>D73/$B73</f>
        <v>0.104347826086957</v>
      </c>
      <c r="O73" s="9">
        <f>E73/$B73</f>
        <v>0.168530020703934</v>
      </c>
      <c r="P73" s="9">
        <f>F73/$B73</f>
        <v>0.020703933747412</v>
      </c>
      <c r="Q73" s="9">
        <f>G73/$B73</f>
        <v>0.496769031534319</v>
      </c>
      <c r="R73" s="9">
        <f>H73/$B73</f>
        <v>0.358096898780162</v>
      </c>
      <c r="S73" s="9">
        <f>I73/$B73</f>
        <v>0.14513406968552</v>
      </c>
      <c r="T73" s="9">
        <f>J73/$B73</f>
        <v>0.503230968465681</v>
      </c>
      <c r="V73" s="11">
        <f>W73/(1+W73)</f>
        <v>0.203187250996016</v>
      </c>
      <c r="W73" s="3">
        <v>0.255</v>
      </c>
      <c r="X73" s="10">
        <v>2.758</v>
      </c>
      <c r="Y73" s="2">
        <v>118.84</v>
      </c>
      <c r="Z73" s="2">
        <v>3.79</v>
      </c>
    </row>
    <row r="74" spans="1:26">
      <c r="A74" s="16">
        <v>41409</v>
      </c>
      <c r="B74" s="20">
        <v>241.3</v>
      </c>
      <c r="C74" s="2">
        <f>V74*B74</f>
        <v>49.0290836653387</v>
      </c>
      <c r="D74" s="2">
        <v>25.2</v>
      </c>
      <c r="E74" s="2">
        <v>40.7</v>
      </c>
      <c r="F74" s="2">
        <v>5</v>
      </c>
      <c r="G74" s="2">
        <f>SUM(C74:F74)</f>
        <v>119.929083665339</v>
      </c>
      <c r="H74" s="2">
        <f>X74/Z74*Y74</f>
        <v>86.2754221635884</v>
      </c>
      <c r="I74" s="2">
        <f>B74-H74-C74-F74-E74-D74</f>
        <v>35.0954941710729</v>
      </c>
      <c r="J74" s="2">
        <f>SUM(H74:I74)</f>
        <v>121.370916334661</v>
      </c>
      <c r="L74" s="9">
        <f>B74/$B74</f>
        <v>1</v>
      </c>
      <c r="M74" s="9">
        <f>C74/$B74</f>
        <v>0.203187250996016</v>
      </c>
      <c r="N74" s="9">
        <f>D74/$B74</f>
        <v>0.104434314131786</v>
      </c>
      <c r="O74" s="9">
        <f>E74/$B74</f>
        <v>0.168669705760464</v>
      </c>
      <c r="P74" s="9">
        <f>F74/$B74</f>
        <v>0.0207210940737671</v>
      </c>
      <c r="Q74" s="9">
        <f>G74/$B74</f>
        <v>0.497012364962035</v>
      </c>
      <c r="R74" s="9">
        <f>H74/$B74</f>
        <v>0.357544227781137</v>
      </c>
      <c r="S74" s="9">
        <f>I74/$B74</f>
        <v>0.145443407256829</v>
      </c>
      <c r="T74" s="9">
        <f>J74/$B74</f>
        <v>0.502987635037965</v>
      </c>
      <c r="V74" s="11">
        <f>W74/(1+W74)</f>
        <v>0.203187250996016</v>
      </c>
      <c r="W74" s="3">
        <v>0.255</v>
      </c>
      <c r="X74" s="10">
        <v>2.699</v>
      </c>
      <c r="Y74" s="2">
        <v>121.15</v>
      </c>
      <c r="Z74" s="2">
        <v>3.79</v>
      </c>
    </row>
    <row r="75" spans="1:26">
      <c r="A75" s="16">
        <v>41440</v>
      </c>
      <c r="B75" s="20">
        <v>246.3</v>
      </c>
      <c r="C75" s="2">
        <f>V75*B75</f>
        <v>50.0450199203187</v>
      </c>
      <c r="D75" s="2">
        <v>25.2</v>
      </c>
      <c r="E75" s="2">
        <v>40.7</v>
      </c>
      <c r="F75" s="2">
        <v>5</v>
      </c>
      <c r="G75" s="2">
        <f>SUM(C75:F75)</f>
        <v>120.945019920319</v>
      </c>
      <c r="H75" s="2">
        <f>X75/Z75*Y75</f>
        <v>88.4561055408971</v>
      </c>
      <c r="I75" s="2">
        <f>B75-H75-C75-F75-E75-D75</f>
        <v>36.8988745387842</v>
      </c>
      <c r="J75" s="2">
        <f>SUM(H75:I75)</f>
        <v>125.354980079681</v>
      </c>
      <c r="L75" s="9">
        <f>B75/$B75</f>
        <v>1</v>
      </c>
      <c r="M75" s="9">
        <f>C75/$B75</f>
        <v>0.203187250996016</v>
      </c>
      <c r="N75" s="9">
        <f>D75/$B75</f>
        <v>0.10231425091352</v>
      </c>
      <c r="O75" s="9">
        <f>E75/$B75</f>
        <v>0.165245635403979</v>
      </c>
      <c r="P75" s="9">
        <f>F75/$B75</f>
        <v>0.0203004466098254</v>
      </c>
      <c r="Q75" s="9">
        <f>G75/$B75</f>
        <v>0.491047583923341</v>
      </c>
      <c r="R75" s="9">
        <f>H75/$B75</f>
        <v>0.359139689569213</v>
      </c>
      <c r="S75" s="9">
        <f>I75/$B75</f>
        <v>0.149812726507447</v>
      </c>
      <c r="T75" s="9">
        <f>J75/$B75</f>
        <v>0.508952416076659</v>
      </c>
      <c r="V75" s="11">
        <f>W75/(1+W75)</f>
        <v>0.203187250996016</v>
      </c>
      <c r="W75" s="3">
        <v>0.255</v>
      </c>
      <c r="X75" s="10">
        <v>2.752</v>
      </c>
      <c r="Y75" s="2">
        <v>121.82</v>
      </c>
      <c r="Z75" s="2">
        <v>3.79</v>
      </c>
    </row>
    <row r="76" spans="1:26">
      <c r="A76" s="16">
        <v>41470</v>
      </c>
      <c r="B76" s="20">
        <v>251.1</v>
      </c>
      <c r="C76" s="2">
        <f>V76*B76</f>
        <v>51.0203187250996</v>
      </c>
      <c r="D76" s="2">
        <v>25.2</v>
      </c>
      <c r="E76" s="2">
        <v>40.7</v>
      </c>
      <c r="F76" s="2">
        <v>5</v>
      </c>
      <c r="G76" s="2">
        <f>SUM(C76:F76)</f>
        <v>121.9203187251</v>
      </c>
      <c r="H76" s="2">
        <f>X76/Z76*Y76</f>
        <v>88.8100026385224</v>
      </c>
      <c r="I76" s="2">
        <f>B76-H76-C76-F76-E76-D76</f>
        <v>40.369678636378</v>
      </c>
      <c r="J76" s="2">
        <f>SUM(H76:I76)</f>
        <v>129.1796812749</v>
      </c>
      <c r="L76" s="9">
        <f>B76/$B76</f>
        <v>1</v>
      </c>
      <c r="M76" s="9">
        <f>C76/$B76</f>
        <v>0.203187250996016</v>
      </c>
      <c r="N76" s="9">
        <f>D76/$B76</f>
        <v>0.100358422939068</v>
      </c>
      <c r="O76" s="9">
        <f>E76/$B76</f>
        <v>0.162086818000797</v>
      </c>
      <c r="P76" s="9">
        <f>F76/$B76</f>
        <v>0.0199123855037834</v>
      </c>
      <c r="Q76" s="9">
        <f>G76/$B76</f>
        <v>0.485544877439666</v>
      </c>
      <c r="R76" s="9">
        <f>H76/$B76</f>
        <v>0.353683801826055</v>
      </c>
      <c r="S76" s="9">
        <f>I76/$B76</f>
        <v>0.160771320734281</v>
      </c>
      <c r="T76" s="9">
        <f>J76/$B76</f>
        <v>0.514455122560335</v>
      </c>
      <c r="V76" s="11">
        <f>W76/(1+W76)</f>
        <v>0.203187250996016</v>
      </c>
      <c r="W76" s="3">
        <v>0.255</v>
      </c>
      <c r="X76" s="10">
        <v>2.747</v>
      </c>
      <c r="Y76" s="2">
        <v>122.53</v>
      </c>
      <c r="Z76" s="2">
        <v>3.79</v>
      </c>
    </row>
    <row r="77" spans="1:26">
      <c r="A77" s="16">
        <v>41501</v>
      </c>
      <c r="B77" s="20">
        <v>247.7</v>
      </c>
      <c r="C77" s="2">
        <f>V77*B77</f>
        <v>50.3294820717132</v>
      </c>
      <c r="D77" s="2">
        <v>25.2</v>
      </c>
      <c r="E77" s="2">
        <v>40.7</v>
      </c>
      <c r="F77" s="2">
        <v>5</v>
      </c>
      <c r="G77" s="2">
        <f>SUM(C77:F77)</f>
        <v>121.229482071713</v>
      </c>
      <c r="H77" s="2">
        <f>X77/Z77*Y77</f>
        <v>93.5416754617414</v>
      </c>
      <c r="I77" s="2">
        <f>B77-H77-C77-F77-E77-D77</f>
        <v>32.9288424665454</v>
      </c>
      <c r="J77" s="2">
        <f>SUM(H77:I77)</f>
        <v>126.470517928287</v>
      </c>
      <c r="L77" s="9">
        <f>B77/$B77</f>
        <v>1</v>
      </c>
      <c r="M77" s="9">
        <f>C77/$B77</f>
        <v>0.203187250996016</v>
      </c>
      <c r="N77" s="9">
        <f>D77/$B77</f>
        <v>0.10173597093258</v>
      </c>
      <c r="O77" s="9">
        <f>E77/$B77</f>
        <v>0.164311667339524</v>
      </c>
      <c r="P77" s="9">
        <f>F77/$B77</f>
        <v>0.020185708518369</v>
      </c>
      <c r="Q77" s="9">
        <f>G77/$B77</f>
        <v>0.489420597786488</v>
      </c>
      <c r="R77" s="9">
        <f>H77/$B77</f>
        <v>0.377640999038116</v>
      </c>
      <c r="S77" s="9">
        <f>I77/$B77</f>
        <v>0.132938403175395</v>
      </c>
      <c r="T77" s="9">
        <f>J77/$B77</f>
        <v>0.510579402213512</v>
      </c>
      <c r="V77" s="11">
        <f>W77/(1+W77)</f>
        <v>0.203187250996016</v>
      </c>
      <c r="W77" s="3">
        <v>0.255</v>
      </c>
      <c r="X77" s="10">
        <v>2.963</v>
      </c>
      <c r="Y77" s="2">
        <v>119.65</v>
      </c>
      <c r="Z77" s="2">
        <v>3.79</v>
      </c>
    </row>
    <row r="78" spans="1:26">
      <c r="A78" s="16">
        <v>41532</v>
      </c>
      <c r="B78" s="20">
        <v>247.4</v>
      </c>
      <c r="C78" s="2">
        <f>V78*B78</f>
        <v>50.2685258964144</v>
      </c>
      <c r="D78" s="2">
        <v>25.2</v>
      </c>
      <c r="E78" s="2">
        <v>40.7</v>
      </c>
      <c r="F78" s="2">
        <v>5</v>
      </c>
      <c r="G78" s="2">
        <f>SUM(C78:F78)</f>
        <v>121.168525896414</v>
      </c>
      <c r="H78" s="2">
        <f>X78/Z78*Y78</f>
        <v>93.6625303430079</v>
      </c>
      <c r="I78" s="2">
        <f>B78-H78-C78-F78-E78-D78</f>
        <v>32.5689437605777</v>
      </c>
      <c r="J78" s="2">
        <f>SUM(H78:I78)</f>
        <v>126.231474103586</v>
      </c>
      <c r="L78" s="9">
        <f>B78/$B78</f>
        <v>1</v>
      </c>
      <c r="M78" s="9">
        <f>C78/$B78</f>
        <v>0.203187250996016</v>
      </c>
      <c r="N78" s="9">
        <f>D78/$B78</f>
        <v>0.101859337105901</v>
      </c>
      <c r="O78" s="9">
        <f>E78/$B78</f>
        <v>0.164510913500404</v>
      </c>
      <c r="P78" s="9">
        <f>F78/$B78</f>
        <v>0.0202101859337106</v>
      </c>
      <c r="Q78" s="9">
        <f>G78/$B78</f>
        <v>0.489767687536031</v>
      </c>
      <c r="R78" s="9">
        <f>H78/$B78</f>
        <v>0.3785874306508</v>
      </c>
      <c r="S78" s="9">
        <f>I78/$B78</f>
        <v>0.131644881813168</v>
      </c>
      <c r="T78" s="9">
        <f>J78/$B78</f>
        <v>0.510232312463969</v>
      </c>
      <c r="V78" s="11">
        <f>W78/(1+W78)</f>
        <v>0.203187250996016</v>
      </c>
      <c r="W78" s="3">
        <v>0.255</v>
      </c>
      <c r="X78" s="10">
        <v>2.933</v>
      </c>
      <c r="Y78" s="2">
        <v>121.03</v>
      </c>
      <c r="Z78" s="2">
        <v>3.79</v>
      </c>
    </row>
    <row r="79" spans="1:26">
      <c r="A79" s="16">
        <v>41562</v>
      </c>
      <c r="B79" s="20">
        <v>243.7</v>
      </c>
      <c r="C79" s="2">
        <f>V79*B79</f>
        <v>49.5167330677291</v>
      </c>
      <c r="D79" s="2">
        <v>25.2</v>
      </c>
      <c r="E79" s="2">
        <v>40.7</v>
      </c>
      <c r="F79" s="2">
        <v>5</v>
      </c>
      <c r="G79" s="2">
        <f>SUM(C79:F79)</f>
        <v>120.416733067729</v>
      </c>
      <c r="H79" s="2">
        <f>X79/Z79*Y79</f>
        <v>85.0877572559367</v>
      </c>
      <c r="I79" s="2">
        <f>B79-H79-C79-F79-E79-D79</f>
        <v>38.1955096763342</v>
      </c>
      <c r="J79" s="2">
        <f>SUM(H79:I79)</f>
        <v>123.283266932271</v>
      </c>
      <c r="L79" s="9">
        <f>B79/$B79</f>
        <v>1</v>
      </c>
      <c r="M79" s="9">
        <f>C79/$B79</f>
        <v>0.203187250996016</v>
      </c>
      <c r="N79" s="9">
        <f>D79/$B79</f>
        <v>0.103405826836274</v>
      </c>
      <c r="O79" s="9">
        <f>E79/$B79</f>
        <v>0.167008617152236</v>
      </c>
      <c r="P79" s="9">
        <f>F79/$B79</f>
        <v>0.0205170291341814</v>
      </c>
      <c r="Q79" s="9">
        <f>G79/$B79</f>
        <v>0.494118724118707</v>
      </c>
      <c r="R79" s="9">
        <f>H79/$B79</f>
        <v>0.349149598916441</v>
      </c>
      <c r="S79" s="9">
        <f>I79/$B79</f>
        <v>0.156731676964851</v>
      </c>
      <c r="T79" s="9">
        <f>J79/$B79</f>
        <v>0.505881275881293</v>
      </c>
      <c r="V79" s="11">
        <f>W79/(1+W79)</f>
        <v>0.203187250996016</v>
      </c>
      <c r="W79" s="3">
        <v>0.255</v>
      </c>
      <c r="X79" s="10">
        <v>2.67</v>
      </c>
      <c r="Y79" s="2">
        <v>120.78</v>
      </c>
      <c r="Z79" s="2">
        <v>3.79</v>
      </c>
    </row>
    <row r="80" spans="1:26">
      <c r="A80" s="16">
        <v>41593</v>
      </c>
      <c r="B80" s="20">
        <v>240.7</v>
      </c>
      <c r="C80" s="2">
        <f>V80*B80</f>
        <v>48.9071713147411</v>
      </c>
      <c r="D80" s="2">
        <v>25.2</v>
      </c>
      <c r="E80" s="2">
        <v>40.7</v>
      </c>
      <c r="F80" s="2">
        <v>5</v>
      </c>
      <c r="G80" s="2">
        <f>SUM(C80:F80)</f>
        <v>119.807171314741</v>
      </c>
      <c r="H80" s="2">
        <f>X80/Z80*Y80</f>
        <v>85.1590870712401</v>
      </c>
      <c r="I80" s="2">
        <f>B80-H80-C80-F80-E80-D80</f>
        <v>35.7337416140188</v>
      </c>
      <c r="J80" s="2">
        <f>SUM(H80:I80)</f>
        <v>120.892828685259</v>
      </c>
      <c r="L80" s="9">
        <f>B80/$B80</f>
        <v>1</v>
      </c>
      <c r="M80" s="9">
        <f>C80/$B80</f>
        <v>0.203187250996016</v>
      </c>
      <c r="N80" s="9">
        <f>D80/$B80</f>
        <v>0.104694640631491</v>
      </c>
      <c r="O80" s="9">
        <f>E80/$B80</f>
        <v>0.169090153718322</v>
      </c>
      <c r="P80" s="9">
        <f>F80/$B80</f>
        <v>0.020772746157042</v>
      </c>
      <c r="Q80" s="9">
        <f>G80/$B80</f>
        <v>0.497744791502871</v>
      </c>
      <c r="R80" s="9">
        <f>H80/$B80</f>
        <v>0.353797619739261</v>
      </c>
      <c r="S80" s="9">
        <f>I80/$B80</f>
        <v>0.148457588757868</v>
      </c>
      <c r="T80" s="9">
        <f>J80/$B80</f>
        <v>0.502255208497129</v>
      </c>
      <c r="V80" s="11">
        <f>W80/(1+W80)</f>
        <v>0.203187250996016</v>
      </c>
      <c r="W80" s="3">
        <v>0.255</v>
      </c>
      <c r="X80" s="10">
        <v>2.654</v>
      </c>
      <c r="Y80" s="2">
        <v>121.61</v>
      </c>
      <c r="Z80" s="2">
        <v>3.79</v>
      </c>
    </row>
    <row r="81" spans="1:26">
      <c r="A81" s="16">
        <v>41623</v>
      </c>
      <c r="B81" s="20">
        <v>241.6</v>
      </c>
      <c r="C81" s="2">
        <f>V81*B81</f>
        <v>49.0900398406375</v>
      </c>
      <c r="D81" s="2">
        <v>25.2</v>
      </c>
      <c r="E81" s="2">
        <v>40.7</v>
      </c>
      <c r="F81" s="2">
        <v>5</v>
      </c>
      <c r="G81" s="2">
        <f>SUM(C81:F81)</f>
        <v>119.990039840638</v>
      </c>
      <c r="H81" s="2">
        <f>X81/Z81*Y81</f>
        <v>84.4578522427441</v>
      </c>
      <c r="I81" s="2">
        <f>B81-H81-C81-F81-E81-D81</f>
        <v>37.1521079166184</v>
      </c>
      <c r="J81" s="2">
        <f>SUM(H81:I81)</f>
        <v>121.609960159362</v>
      </c>
      <c r="L81" s="9">
        <f>B81/$B81</f>
        <v>1</v>
      </c>
      <c r="M81" s="9">
        <f>C81/$B81</f>
        <v>0.203187250996016</v>
      </c>
      <c r="N81" s="9">
        <f>D81/$B81</f>
        <v>0.104304635761589</v>
      </c>
      <c r="O81" s="9">
        <f>E81/$B81</f>
        <v>0.168460264900662</v>
      </c>
      <c r="P81" s="9">
        <f>F81/$B81</f>
        <v>0.0206953642384106</v>
      </c>
      <c r="Q81" s="9">
        <f>G81/$B81</f>
        <v>0.496647515896681</v>
      </c>
      <c r="R81" s="9">
        <f>H81/$B81</f>
        <v>0.349577202991491</v>
      </c>
      <c r="S81" s="9">
        <f>I81/$B81</f>
        <v>0.153775281111831</v>
      </c>
      <c r="T81" s="9">
        <f>J81/$B81</f>
        <v>0.50335248410332</v>
      </c>
      <c r="V81" s="11">
        <f>W81/(1+W81)</f>
        <v>0.203187250996016</v>
      </c>
      <c r="W81" s="3">
        <v>0.255</v>
      </c>
      <c r="X81" s="10">
        <v>2.727</v>
      </c>
      <c r="Y81" s="2">
        <v>117.38</v>
      </c>
      <c r="Z81" s="2">
        <v>3.79</v>
      </c>
    </row>
    <row r="82" spans="1:26">
      <c r="A82" s="16">
        <v>41654</v>
      </c>
      <c r="B82" s="20">
        <v>239.5</v>
      </c>
      <c r="C82" s="2">
        <f>V82*B82</f>
        <v>48.6633466135458</v>
      </c>
      <c r="D82" s="2">
        <v>24.96</v>
      </c>
      <c r="E82" s="2">
        <v>40.3</v>
      </c>
      <c r="F82" s="2">
        <v>5.15</v>
      </c>
      <c r="G82" s="2">
        <f>SUM(C82:F82)</f>
        <v>119.073346613546</v>
      </c>
      <c r="H82" s="2">
        <f>X82/Z82*Y82</f>
        <v>84.122672823219</v>
      </c>
      <c r="I82" s="2">
        <f>B82-H82-C82-F82-E82-D82</f>
        <v>36.3039805632352</v>
      </c>
      <c r="J82" s="2">
        <f>SUM(H82:I82)</f>
        <v>120.426653386454</v>
      </c>
      <c r="L82" s="9">
        <f>B82/$B82</f>
        <v>1</v>
      </c>
      <c r="M82" s="9">
        <f>C82/$B82</f>
        <v>0.203187250996016</v>
      </c>
      <c r="N82" s="9">
        <f>D82/$B82</f>
        <v>0.104217118997912</v>
      </c>
      <c r="O82" s="9">
        <f>E82/$B82</f>
        <v>0.168267223382046</v>
      </c>
      <c r="P82" s="9">
        <f>F82/$B82</f>
        <v>0.0215031315240084</v>
      </c>
      <c r="Q82" s="9">
        <f>G82/$B82</f>
        <v>0.497174724899983</v>
      </c>
      <c r="R82" s="9">
        <f>H82/$B82</f>
        <v>0.351242892790059</v>
      </c>
      <c r="S82" s="9">
        <f>I82/$B82</f>
        <v>0.151582382309959</v>
      </c>
      <c r="T82" s="9">
        <f>J82/$B82</f>
        <v>0.502825275100017</v>
      </c>
      <c r="V82" s="11">
        <f>W82/(1+W82)</f>
        <v>0.203187250996016</v>
      </c>
      <c r="W82" s="3">
        <v>0.255</v>
      </c>
      <c r="X82" s="10">
        <v>2.753</v>
      </c>
      <c r="Y82">
        <v>115.81</v>
      </c>
      <c r="Z82" s="2">
        <v>3.79</v>
      </c>
    </row>
    <row r="83" spans="1:26">
      <c r="A83" s="16">
        <v>41685</v>
      </c>
      <c r="B83" s="20">
        <v>243.4</v>
      </c>
      <c r="C83" s="2">
        <f>V83*B83</f>
        <v>49.4557768924303</v>
      </c>
      <c r="D83" s="2">
        <v>24.96</v>
      </c>
      <c r="E83" s="2">
        <v>40.3</v>
      </c>
      <c r="F83" s="2">
        <v>5.15</v>
      </c>
      <c r="G83" s="2">
        <f>SUM(C83:F83)</f>
        <v>119.86577689243</v>
      </c>
      <c r="H83" s="2">
        <f>X83/Z83*Y83</f>
        <v>81.0140105540897</v>
      </c>
      <c r="I83" s="2">
        <f>B83-H83-C83-F83-E83-D83</f>
        <v>42.52021255348</v>
      </c>
      <c r="J83" s="2">
        <f>SUM(H83:I83)</f>
        <v>123.53422310757</v>
      </c>
      <c r="L83" s="9">
        <f>B83/$B83</f>
        <v>1</v>
      </c>
      <c r="M83" s="9">
        <f>C83/$B83</f>
        <v>0.203187250996016</v>
      </c>
      <c r="N83" s="9">
        <f>D83/$B83</f>
        <v>0.102547247329499</v>
      </c>
      <c r="O83" s="9">
        <f>E83/$B83</f>
        <v>0.16557107641742</v>
      </c>
      <c r="P83" s="9">
        <f>F83/$B83</f>
        <v>0.0211585866885785</v>
      </c>
      <c r="Q83" s="9">
        <f>G83/$B83</f>
        <v>0.492464161431512</v>
      </c>
      <c r="R83" s="9">
        <f>H83/$B83</f>
        <v>0.332843100057887</v>
      </c>
      <c r="S83" s="9">
        <f>I83/$B83</f>
        <v>0.1746927385106</v>
      </c>
      <c r="T83" s="9">
        <f>J83/$B83</f>
        <v>0.507535838568488</v>
      </c>
      <c r="V83" s="11">
        <f>W83/(1+W83)</f>
        <v>0.203187250996016</v>
      </c>
      <c r="W83" s="3">
        <v>0.255</v>
      </c>
      <c r="X83" s="10">
        <v>2.691</v>
      </c>
      <c r="Y83">
        <v>114.1</v>
      </c>
      <c r="Z83" s="2">
        <v>3.79</v>
      </c>
    </row>
    <row r="84" spans="1:26">
      <c r="A84" s="16">
        <v>41713</v>
      </c>
      <c r="B84" s="20">
        <v>237.7</v>
      </c>
      <c r="C84" s="2">
        <f>V84*B84</f>
        <v>48.297609561753</v>
      </c>
      <c r="D84" s="2">
        <v>24.96</v>
      </c>
      <c r="E84" s="2">
        <v>40.3</v>
      </c>
      <c r="F84" s="2">
        <v>5.15</v>
      </c>
      <c r="G84" s="2">
        <f>SUM(C84:F84)</f>
        <v>118.707609561753</v>
      </c>
      <c r="H84" s="2">
        <f>X84/Z84*Y84</f>
        <v>83.6696596306069</v>
      </c>
      <c r="I84" s="2">
        <f>B84-H84-C84-F84-E84-D84</f>
        <v>35.3227308076401</v>
      </c>
      <c r="J84" s="2">
        <f>SUM(H84:I84)</f>
        <v>118.992390438247</v>
      </c>
      <c r="L84" s="9">
        <f>B84/$B84</f>
        <v>1</v>
      </c>
      <c r="M84" s="9">
        <f>C84/$B84</f>
        <v>0.203187250996016</v>
      </c>
      <c r="N84" s="9">
        <f>D84/$B84</f>
        <v>0.105006310475389</v>
      </c>
      <c r="O84" s="9">
        <f>E84/$B84</f>
        <v>0.169541438788389</v>
      </c>
      <c r="P84" s="9">
        <f>F84/$B84</f>
        <v>0.0216659655027345</v>
      </c>
      <c r="Q84" s="9">
        <f>G84/$B84</f>
        <v>0.499400965762528</v>
      </c>
      <c r="R84" s="9">
        <f>H84/$B84</f>
        <v>0.351996885278111</v>
      </c>
      <c r="S84" s="9">
        <f>I84/$B84</f>
        <v>0.148602148959361</v>
      </c>
      <c r="T84" s="9">
        <f>J84/$B84</f>
        <v>0.500599034237472</v>
      </c>
      <c r="V84" s="11">
        <f>W84/(1+W84)</f>
        <v>0.203187250996016</v>
      </c>
      <c r="W84" s="3">
        <v>0.255</v>
      </c>
      <c r="X84" s="10">
        <v>2.809</v>
      </c>
      <c r="Y84">
        <v>112.89</v>
      </c>
      <c r="Z84" s="2">
        <v>3.79</v>
      </c>
    </row>
    <row r="85" spans="1:26">
      <c r="A85" s="16">
        <v>41744</v>
      </c>
      <c r="B85" s="20">
        <v>245.3</v>
      </c>
      <c r="C85" s="2">
        <f>V85*B85</f>
        <v>49.8418326693227</v>
      </c>
      <c r="D85" s="2">
        <v>24.96</v>
      </c>
      <c r="E85" s="2">
        <v>40.3</v>
      </c>
      <c r="F85" s="2">
        <v>5.15</v>
      </c>
      <c r="G85" s="2">
        <f>SUM(C85:F85)</f>
        <v>120.251832669323</v>
      </c>
      <c r="H85" s="2">
        <f>X85/Z85*Y85</f>
        <v>80.2979050131926</v>
      </c>
      <c r="I85" s="2">
        <f>B85-H85-C85-F85-E85-D85</f>
        <v>44.7502623174847</v>
      </c>
      <c r="J85" s="2">
        <f>SUM(H85:I85)</f>
        <v>125.048167330677</v>
      </c>
      <c r="L85" s="9">
        <f>B85/$B85</f>
        <v>1</v>
      </c>
      <c r="M85" s="9">
        <f>C85/$B85</f>
        <v>0.203187250996016</v>
      </c>
      <c r="N85" s="9">
        <f>D85/$B85</f>
        <v>0.101752955564615</v>
      </c>
      <c r="O85" s="9">
        <f>E85/$B85</f>
        <v>0.164288626172034</v>
      </c>
      <c r="P85" s="9">
        <f>F85/$B85</f>
        <v>0.0209947003668977</v>
      </c>
      <c r="Q85" s="9">
        <f>G85/$B85</f>
        <v>0.490223533099564</v>
      </c>
      <c r="R85" s="9">
        <f>H85/$B85</f>
        <v>0.327345719580891</v>
      </c>
      <c r="S85" s="9">
        <f>I85/$B85</f>
        <v>0.182430747319546</v>
      </c>
      <c r="T85" s="9">
        <f>J85/$B85</f>
        <v>0.509776466900436</v>
      </c>
      <c r="V85" s="11">
        <f>W85/(1+W85)</f>
        <v>0.203187250996016</v>
      </c>
      <c r="W85" s="3">
        <v>0.255</v>
      </c>
      <c r="X85" s="10">
        <v>2.709</v>
      </c>
      <c r="Y85">
        <v>112.34</v>
      </c>
      <c r="Z85" s="2">
        <v>3.79</v>
      </c>
    </row>
    <row r="86" spans="1:26">
      <c r="A86" s="16">
        <v>41774</v>
      </c>
      <c r="B86" s="20">
        <v>245.3</v>
      </c>
      <c r="C86" s="2">
        <f>V86*B86</f>
        <v>49.8418326693227</v>
      </c>
      <c r="D86" s="2">
        <v>24.96</v>
      </c>
      <c r="E86" s="2">
        <v>40.3</v>
      </c>
      <c r="F86" s="2">
        <v>5.15</v>
      </c>
      <c r="G86" s="2">
        <f>SUM(C86:F86)</f>
        <v>120.251832669323</v>
      </c>
      <c r="H86" s="2">
        <f>X86/Z86*Y86</f>
        <v>85.7217071240106</v>
      </c>
      <c r="I86" s="2">
        <f>B86-H86-C86-F86-E86-D86</f>
        <v>39.3264602066667</v>
      </c>
      <c r="J86" s="2">
        <f>SUM(H86:I86)</f>
        <v>125.048167330677</v>
      </c>
      <c r="L86" s="9">
        <f>B86/$B86</f>
        <v>1</v>
      </c>
      <c r="M86" s="9">
        <f>C86/$B86</f>
        <v>0.203187250996016</v>
      </c>
      <c r="N86" s="9">
        <f>D86/$B86</f>
        <v>0.101752955564615</v>
      </c>
      <c r="O86" s="9">
        <f>E86/$B86</f>
        <v>0.164288626172034</v>
      </c>
      <c r="P86" s="9">
        <f>F86/$B86</f>
        <v>0.0209947003668977</v>
      </c>
      <c r="Q86" s="9">
        <f>G86/$B86</f>
        <v>0.490223533099564</v>
      </c>
      <c r="R86" s="9">
        <f>H86/$B86</f>
        <v>0.349456612817002</v>
      </c>
      <c r="S86" s="9">
        <f>I86/$B86</f>
        <v>0.160319854083435</v>
      </c>
      <c r="T86" s="9">
        <f>J86/$B86</f>
        <v>0.509776466900436</v>
      </c>
      <c r="V86" s="11">
        <f>W86/(1+W86)</f>
        <v>0.203187250996016</v>
      </c>
      <c r="W86" s="3">
        <v>0.255</v>
      </c>
      <c r="X86" s="10">
        <v>2.883</v>
      </c>
      <c r="Y86">
        <v>112.69</v>
      </c>
      <c r="Z86" s="2">
        <v>3.79</v>
      </c>
    </row>
    <row r="87" spans="1:26">
      <c r="A87" s="16">
        <v>41805</v>
      </c>
      <c r="B87" s="20">
        <v>247.6</v>
      </c>
      <c r="C87" s="2">
        <f>V87*B87</f>
        <v>50.3091633466136</v>
      </c>
      <c r="D87" s="2">
        <v>24.96</v>
      </c>
      <c r="E87" s="2">
        <v>40.3</v>
      </c>
      <c r="F87" s="2">
        <v>5.15</v>
      </c>
      <c r="G87" s="2">
        <f>SUM(C87:F87)</f>
        <v>120.719163346614</v>
      </c>
      <c r="H87" s="2">
        <f>X87/Z87*Y87</f>
        <v>84.5774379947229</v>
      </c>
      <c r="I87" s="2">
        <f>B87-H87-C87-F87-E87-D87</f>
        <v>42.3033986586635</v>
      </c>
      <c r="J87" s="2">
        <f>SUM(H87:I87)</f>
        <v>126.880836653386</v>
      </c>
      <c r="L87" s="9">
        <f>B87/$B87</f>
        <v>1</v>
      </c>
      <c r="M87" s="9">
        <f>C87/$B87</f>
        <v>0.203187250996016</v>
      </c>
      <c r="N87" s="9">
        <f>D87/$B87</f>
        <v>0.100807754442649</v>
      </c>
      <c r="O87" s="9">
        <f>E87/$B87</f>
        <v>0.162762520193861</v>
      </c>
      <c r="P87" s="9">
        <f>F87/$B87</f>
        <v>0.0207996768982229</v>
      </c>
      <c r="Q87" s="9">
        <f>G87/$B87</f>
        <v>0.487557202530751</v>
      </c>
      <c r="R87" s="9">
        <f>H87/$B87</f>
        <v>0.341589006440723</v>
      </c>
      <c r="S87" s="9">
        <f>I87/$B87</f>
        <v>0.170853791028528</v>
      </c>
      <c r="T87" s="9">
        <f>J87/$B87</f>
        <v>0.512442797469249</v>
      </c>
      <c r="V87" s="11">
        <f>W87/(1+W87)</f>
        <v>0.203187250996016</v>
      </c>
      <c r="W87" s="3">
        <v>0.255</v>
      </c>
      <c r="X87" s="10">
        <v>2.819</v>
      </c>
      <c r="Y87">
        <v>113.71</v>
      </c>
      <c r="Z87" s="2">
        <v>3.79</v>
      </c>
    </row>
    <row r="88" spans="1:26">
      <c r="A88" s="16">
        <v>41835</v>
      </c>
      <c r="B88" s="20">
        <v>251.5</v>
      </c>
      <c r="C88" s="2">
        <f>V88*B88</f>
        <v>51.101593625498</v>
      </c>
      <c r="D88" s="2">
        <v>24.96</v>
      </c>
      <c r="E88" s="2">
        <v>40.3</v>
      </c>
      <c r="F88" s="2">
        <v>5.15</v>
      </c>
      <c r="G88" s="2">
        <f>SUM(C88:F88)</f>
        <v>121.511593625498</v>
      </c>
      <c r="H88" s="2">
        <f>X88/Z88*Y88</f>
        <v>87.0441926121372</v>
      </c>
      <c r="I88" s="2">
        <f>B88-H88-C88-F88-E88-D88</f>
        <v>42.9442137623648</v>
      </c>
      <c r="J88" s="2">
        <f>SUM(H88:I88)</f>
        <v>129.988406374502</v>
      </c>
      <c r="L88" s="9">
        <f>B88/$B88</f>
        <v>1</v>
      </c>
      <c r="M88" s="9">
        <f>C88/$B88</f>
        <v>0.203187250996016</v>
      </c>
      <c r="N88" s="9">
        <f>D88/$B88</f>
        <v>0.0992445328031809</v>
      </c>
      <c r="O88" s="9">
        <f>E88/$B88</f>
        <v>0.160238568588469</v>
      </c>
      <c r="P88" s="9">
        <f>F88/$B88</f>
        <v>0.0204771371769384</v>
      </c>
      <c r="Q88" s="9">
        <f>G88/$B88</f>
        <v>0.483147489564604</v>
      </c>
      <c r="R88" s="9">
        <f>H88/$B88</f>
        <v>0.346100169431957</v>
      </c>
      <c r="S88" s="9">
        <f>I88/$B88</f>
        <v>0.170752341003439</v>
      </c>
      <c r="T88" s="9">
        <f>J88/$B88</f>
        <v>0.516852510435396</v>
      </c>
      <c r="V88" s="11">
        <f>W88/(1+W88)</f>
        <v>0.203187250996016</v>
      </c>
      <c r="W88" s="3">
        <v>0.255</v>
      </c>
      <c r="X88" s="10">
        <v>2.887</v>
      </c>
      <c r="Y88">
        <v>114.27</v>
      </c>
      <c r="Z88" s="2">
        <v>3.79</v>
      </c>
    </row>
    <row r="89" spans="1:26">
      <c r="A89" s="16">
        <v>41866</v>
      </c>
      <c r="B89" s="20">
        <v>245.2</v>
      </c>
      <c r="C89" s="2">
        <f>V89*B89</f>
        <v>49.8215139442231</v>
      </c>
      <c r="D89" s="2">
        <v>24.96</v>
      </c>
      <c r="E89" s="2">
        <v>40.3</v>
      </c>
      <c r="F89" s="2">
        <v>5.15</v>
      </c>
      <c r="G89" s="2">
        <f>SUM(C89:F89)</f>
        <v>120.231513944223</v>
      </c>
      <c r="H89" s="2">
        <f>X89/Z89*Y89</f>
        <v>83.7169788918206</v>
      </c>
      <c r="I89" s="2">
        <f>B89-H89-C89-F89-E89-D89</f>
        <v>41.2515071639563</v>
      </c>
      <c r="J89" s="2">
        <f>SUM(H89:I89)</f>
        <v>124.968486055777</v>
      </c>
      <c r="L89" s="9">
        <f>B89/$B89</f>
        <v>1</v>
      </c>
      <c r="M89" s="9">
        <f>C89/$B89</f>
        <v>0.203187250996016</v>
      </c>
      <c r="N89" s="9">
        <f>D89/$B89</f>
        <v>0.101794453507341</v>
      </c>
      <c r="O89" s="9">
        <f>E89/$B89</f>
        <v>0.164355628058728</v>
      </c>
      <c r="P89" s="9">
        <f>F89/$B89</f>
        <v>0.0210032626427406</v>
      </c>
      <c r="Q89" s="9">
        <f>G89/$B89</f>
        <v>0.490340595204825</v>
      </c>
      <c r="R89" s="9">
        <f>H89/$B89</f>
        <v>0.341423241810035</v>
      </c>
      <c r="S89" s="9">
        <f>I89/$B89</f>
        <v>0.16823616298514</v>
      </c>
      <c r="T89" s="9">
        <f>J89/$B89</f>
        <v>0.509659404795175</v>
      </c>
      <c r="V89" s="11">
        <f>W89/(1+W89)</f>
        <v>0.203187250996016</v>
      </c>
      <c r="W89" s="3">
        <v>0.255</v>
      </c>
      <c r="X89" s="10">
        <v>2.735</v>
      </c>
      <c r="Y89">
        <v>116.01</v>
      </c>
      <c r="Z89" s="2">
        <v>3.79</v>
      </c>
    </row>
    <row r="90" spans="1:26">
      <c r="A90" s="16">
        <v>41897</v>
      </c>
      <c r="B90" s="20">
        <v>244.2</v>
      </c>
      <c r="C90" s="2">
        <f>V90*B90</f>
        <v>49.6183266932271</v>
      </c>
      <c r="D90" s="2">
        <v>24.96</v>
      </c>
      <c r="E90" s="2">
        <v>40.3</v>
      </c>
      <c r="F90" s="2">
        <v>5.15</v>
      </c>
      <c r="G90" s="2">
        <f>SUM(C90:F90)</f>
        <v>120.028326693227</v>
      </c>
      <c r="H90" s="2">
        <f>X90/Z90*Y90</f>
        <v>86.2901002638523</v>
      </c>
      <c r="I90" s="2">
        <f>B90-H90-C90-F90-E90-D90</f>
        <v>37.8815730429206</v>
      </c>
      <c r="J90" s="2">
        <f>SUM(H90:I90)</f>
        <v>124.171673306773</v>
      </c>
      <c r="L90" s="9">
        <f>B90/$B90</f>
        <v>1</v>
      </c>
      <c r="M90" s="9">
        <f>C90/$B90</f>
        <v>0.203187250996016</v>
      </c>
      <c r="N90" s="9">
        <f>D90/$B90</f>
        <v>0.102211302211302</v>
      </c>
      <c r="O90" s="9">
        <f>E90/$B90</f>
        <v>0.165028665028665</v>
      </c>
      <c r="P90" s="9">
        <f>F90/$B90</f>
        <v>0.0210892710892711</v>
      </c>
      <c r="Q90" s="9">
        <f>G90/$B90</f>
        <v>0.491516489325254</v>
      </c>
      <c r="R90" s="9">
        <f>H90/$B90</f>
        <v>0.353358313938789</v>
      </c>
      <c r="S90" s="9">
        <f>I90/$B90</f>
        <v>0.155125196735957</v>
      </c>
      <c r="T90" s="9">
        <f>J90/$B90</f>
        <v>0.508483510674746</v>
      </c>
      <c r="V90" s="11">
        <f>W90/(1+W90)</f>
        <v>0.203187250996016</v>
      </c>
      <c r="W90" s="3">
        <v>0.255</v>
      </c>
      <c r="X90" s="10">
        <v>2.748</v>
      </c>
      <c r="Y90">
        <v>119.01</v>
      </c>
      <c r="Z90" s="2">
        <v>3.79</v>
      </c>
    </row>
    <row r="91" spans="1:26">
      <c r="A91" s="16">
        <v>41927</v>
      </c>
      <c r="B91" s="20">
        <v>236.7</v>
      </c>
      <c r="C91" s="2">
        <f>V91*B91</f>
        <v>48.094422310757</v>
      </c>
      <c r="D91" s="2">
        <v>24.96</v>
      </c>
      <c r="E91" s="2">
        <v>40.3</v>
      </c>
      <c r="F91" s="2">
        <v>5.15</v>
      </c>
      <c r="G91" s="2">
        <f>SUM(C91:F91)</f>
        <v>118.504422310757</v>
      </c>
      <c r="H91" s="2">
        <f>X91/Z91*Y91</f>
        <v>85.0203007915567</v>
      </c>
      <c r="I91" s="2">
        <f>B91-H91-C91-F91-E91-D91</f>
        <v>33.1752768976863</v>
      </c>
      <c r="J91" s="2">
        <f>SUM(H91:I91)</f>
        <v>118.195577689243</v>
      </c>
      <c r="L91" s="9">
        <f>B91/$B91</f>
        <v>1</v>
      </c>
      <c r="M91" s="9">
        <f>C91/$B91</f>
        <v>0.203187250996016</v>
      </c>
      <c r="N91" s="9">
        <f>D91/$B91</f>
        <v>0.105449936628644</v>
      </c>
      <c r="O91" s="9">
        <f>E91/$B91</f>
        <v>0.170257710181665</v>
      </c>
      <c r="P91" s="9">
        <f>F91/$B91</f>
        <v>0.0217574989438107</v>
      </c>
      <c r="Q91" s="9">
        <f>G91/$B91</f>
        <v>0.500652396750135</v>
      </c>
      <c r="R91" s="9">
        <f>H91/$B91</f>
        <v>0.359190117412576</v>
      </c>
      <c r="S91" s="9">
        <f>I91/$B91</f>
        <v>0.140157485837289</v>
      </c>
      <c r="T91" s="9">
        <f>J91/$B91</f>
        <v>0.499347603249865</v>
      </c>
      <c r="V91" s="11">
        <f>W91/(1+W91)</f>
        <v>0.203187250996016</v>
      </c>
      <c r="W91" s="3">
        <v>0.255</v>
      </c>
      <c r="X91" s="10">
        <v>2.667</v>
      </c>
      <c r="Y91">
        <v>120.82</v>
      </c>
      <c r="Z91" s="2">
        <v>3.79</v>
      </c>
    </row>
    <row r="92" spans="1:26">
      <c r="A92" s="16">
        <v>41958</v>
      </c>
      <c r="B92" s="20">
        <v>227.7</v>
      </c>
      <c r="C92" s="2">
        <f>V92*B92</f>
        <v>46.2657370517928</v>
      </c>
      <c r="D92" s="2">
        <v>24.96</v>
      </c>
      <c r="E92" s="2">
        <v>40.3</v>
      </c>
      <c r="F92" s="2">
        <v>5.15</v>
      </c>
      <c r="G92" s="2">
        <f>SUM(C92:F92)</f>
        <v>116.675737051793</v>
      </c>
      <c r="H92" s="2">
        <f>X92/Z92*Y92</f>
        <v>72.1764986807388</v>
      </c>
      <c r="I92" s="2">
        <f>B92-H92-C92-F92-E92-D92</f>
        <v>38.8477642674684</v>
      </c>
      <c r="J92" s="2">
        <f>SUM(H92:I92)</f>
        <v>111.024262948207</v>
      </c>
      <c r="L92" s="9">
        <f>B92/$B92</f>
        <v>1</v>
      </c>
      <c r="M92" s="9">
        <f>C92/$B92</f>
        <v>0.203187250996016</v>
      </c>
      <c r="N92" s="9">
        <f>D92/$B92</f>
        <v>0.109617918313571</v>
      </c>
      <c r="O92" s="9">
        <f>E92/$B92</f>
        <v>0.176987263943786</v>
      </c>
      <c r="P92" s="9">
        <f>F92/$B92</f>
        <v>0.0226174791392183</v>
      </c>
      <c r="Q92" s="9">
        <f>G92/$B92</f>
        <v>0.512409912392591</v>
      </c>
      <c r="R92" s="9">
        <f>H92/$B92</f>
        <v>0.316980670534646</v>
      </c>
      <c r="S92" s="9">
        <f>I92/$B92</f>
        <v>0.170609417072764</v>
      </c>
      <c r="T92" s="9">
        <f>J92/$B92</f>
        <v>0.487590087607409</v>
      </c>
      <c r="V92" s="11">
        <f>W92/(1+W92)</f>
        <v>0.203187250996016</v>
      </c>
      <c r="W92" s="3">
        <v>0.255</v>
      </c>
      <c r="X92" s="10">
        <v>2.213</v>
      </c>
      <c r="Y92">
        <v>123.61</v>
      </c>
      <c r="Z92" s="2">
        <v>3.79</v>
      </c>
    </row>
    <row r="93" spans="1:26">
      <c r="A93" s="16">
        <v>41988</v>
      </c>
      <c r="B93" s="20">
        <v>212.6</v>
      </c>
      <c r="C93" s="2">
        <f>V93*B93</f>
        <v>43.197609561753</v>
      </c>
      <c r="D93" s="2">
        <v>24.96</v>
      </c>
      <c r="E93" s="2">
        <v>40.3</v>
      </c>
      <c r="F93" s="2">
        <v>5.15</v>
      </c>
      <c r="G93" s="2">
        <f>SUM(C93:F93)</f>
        <v>113.607609561753</v>
      </c>
      <c r="H93" s="2">
        <f>X93/Z93*Y93</f>
        <v>62.7107968337731</v>
      </c>
      <c r="I93" s="2">
        <f>B93-H93-C93-F93-E93-D93</f>
        <v>36.2815936044739</v>
      </c>
      <c r="J93" s="2">
        <f>SUM(H93:I93)</f>
        <v>98.992390438247</v>
      </c>
      <c r="L93" s="9">
        <f>B93/$B93</f>
        <v>1</v>
      </c>
      <c r="M93" s="9">
        <f>C93/$B93</f>
        <v>0.203187250996016</v>
      </c>
      <c r="N93" s="9">
        <f>D93/$B93</f>
        <v>0.117403574788335</v>
      </c>
      <c r="O93" s="9">
        <f>E93/$B93</f>
        <v>0.189557855126999</v>
      </c>
      <c r="P93" s="9">
        <f>F93/$B93</f>
        <v>0.0242238946378175</v>
      </c>
      <c r="Q93" s="9">
        <f>G93/$B93</f>
        <v>0.534372575549167</v>
      </c>
      <c r="R93" s="9">
        <f>H93/$B93</f>
        <v>0.294970822360175</v>
      </c>
      <c r="S93" s="9">
        <f>I93/$B93</f>
        <v>0.170656602090658</v>
      </c>
      <c r="T93" s="9">
        <f>J93/$B93</f>
        <v>0.465627424450833</v>
      </c>
      <c r="V93" s="11">
        <f>W93/(1+W93)</f>
        <v>0.203187250996016</v>
      </c>
      <c r="W93" s="3">
        <v>0.255</v>
      </c>
      <c r="X93" s="10">
        <v>1.902</v>
      </c>
      <c r="Y93">
        <v>124.96</v>
      </c>
      <c r="Z93" s="2">
        <v>3.79</v>
      </c>
    </row>
    <row r="94" spans="1:26">
      <c r="A94" s="16">
        <v>42019</v>
      </c>
      <c r="B94" s="20">
        <v>197.6</v>
      </c>
      <c r="C94" s="2">
        <f>V94*B94</f>
        <v>38.2451612903225</v>
      </c>
      <c r="D94" s="2">
        <v>25.6</v>
      </c>
      <c r="E94" s="2">
        <v>41.3</v>
      </c>
      <c r="F94" s="2">
        <v>5.1</v>
      </c>
      <c r="G94" s="2">
        <f>SUM(C94:F94)</f>
        <v>110.245161290323</v>
      </c>
      <c r="H94" s="2">
        <f>X94/Z94*Y94</f>
        <v>52.5585699208443</v>
      </c>
      <c r="I94" s="2">
        <f>B94-H94-C94-F94-E94-D94</f>
        <v>34.7962687888332</v>
      </c>
      <c r="J94" s="2">
        <f>SUM(H94:I94)</f>
        <v>87.3548387096775</v>
      </c>
      <c r="L94" s="9">
        <f>B94/$B94</f>
        <v>1</v>
      </c>
      <c r="M94" s="9">
        <f>C94/$B94</f>
        <v>0.193548387096774</v>
      </c>
      <c r="N94" s="9">
        <f>D94/$B94</f>
        <v>0.129554655870445</v>
      </c>
      <c r="O94" s="9">
        <f>E94/$B94</f>
        <v>0.209008097165992</v>
      </c>
      <c r="P94" s="9">
        <f>F94/$B94</f>
        <v>0.0258097165991903</v>
      </c>
      <c r="Q94" s="9">
        <f>G94/$B94</f>
        <v>0.557920856732404</v>
      </c>
      <c r="R94" s="9">
        <f>H94/$B94</f>
        <v>0.265984665591317</v>
      </c>
      <c r="S94" s="9">
        <f>I94/$B94</f>
        <v>0.176094477676281</v>
      </c>
      <c r="T94" s="9">
        <f>J94/$B94</f>
        <v>0.442079143267599</v>
      </c>
      <c r="V94" s="11">
        <f>W94/(1+W94)</f>
        <v>0.193548387096774</v>
      </c>
      <c r="W94" s="3">
        <v>0.24</v>
      </c>
      <c r="X94" s="10">
        <v>1.514</v>
      </c>
      <c r="Y94">
        <v>131.57</v>
      </c>
      <c r="Z94" s="2">
        <v>3.79</v>
      </c>
    </row>
    <row r="95" spans="1:26">
      <c r="A95" s="16">
        <v>42050</v>
      </c>
      <c r="B95" s="20">
        <v>202.6</v>
      </c>
      <c r="C95" s="2">
        <f>V95*B95</f>
        <v>39.2129032258064</v>
      </c>
      <c r="D95" s="2">
        <v>25.6</v>
      </c>
      <c r="E95" s="2">
        <v>41.3</v>
      </c>
      <c r="F95" s="2">
        <v>5.1</v>
      </c>
      <c r="G95" s="2">
        <f>SUM(C95:F95)</f>
        <v>111.212903225806</v>
      </c>
      <c r="H95" s="2">
        <f>X95/Z95*Y95</f>
        <v>53.3345461741425</v>
      </c>
      <c r="I95" s="2">
        <f>B95-H95-C95-F95-E95-D95</f>
        <v>38.0525506000511</v>
      </c>
      <c r="J95" s="2">
        <f>SUM(H95:I95)</f>
        <v>91.3870967741936</v>
      </c>
      <c r="L95" s="9">
        <f>B95/$B95</f>
        <v>1</v>
      </c>
      <c r="M95" s="9">
        <f>C95/$B95</f>
        <v>0.193548387096774</v>
      </c>
      <c r="N95" s="9">
        <f>D95/$B95</f>
        <v>0.126357354392892</v>
      </c>
      <c r="O95" s="9">
        <f>E95/$B95</f>
        <v>0.203849950641658</v>
      </c>
      <c r="P95" s="9">
        <f>F95/$B95</f>
        <v>0.025172754195459</v>
      </c>
      <c r="Q95" s="9">
        <f>G95/$B95</f>
        <v>0.548928446326782</v>
      </c>
      <c r="R95" s="9">
        <f>H95/$B95</f>
        <v>0.263250474699618</v>
      </c>
      <c r="S95" s="9">
        <f>I95/$B95</f>
        <v>0.187821078973599</v>
      </c>
      <c r="T95" s="9">
        <f>J95/$B95</f>
        <v>0.451071553673216</v>
      </c>
      <c r="V95" s="11">
        <f>W95/(1+W95)</f>
        <v>0.193548387096774</v>
      </c>
      <c r="W95" s="3">
        <v>0.24</v>
      </c>
      <c r="X95" s="10">
        <v>1.531</v>
      </c>
      <c r="Y95">
        <v>132.03</v>
      </c>
      <c r="Z95" s="2">
        <v>3.79</v>
      </c>
    </row>
    <row r="96" spans="1:26">
      <c r="A96" s="16">
        <v>42078</v>
      </c>
      <c r="B96" s="20">
        <v>212.6</v>
      </c>
      <c r="C96" s="2">
        <f>V96*B96</f>
        <v>41.1483870967742</v>
      </c>
      <c r="D96" s="2">
        <v>25.6</v>
      </c>
      <c r="E96" s="2">
        <v>41.3</v>
      </c>
      <c r="F96" s="2">
        <v>5.1</v>
      </c>
      <c r="G96" s="2">
        <f>SUM(C96:F96)</f>
        <v>113.148387096774</v>
      </c>
      <c r="H96" s="2">
        <f>X96/Z96*Y96</f>
        <v>62.309055408971</v>
      </c>
      <c r="I96" s="2">
        <f>B96-H96-C96-F96-E96-D96</f>
        <v>37.1425574942548</v>
      </c>
      <c r="J96" s="2">
        <f>SUM(H96:I96)</f>
        <v>99.4516129032258</v>
      </c>
      <c r="L96" s="9">
        <f>B96/$B96</f>
        <v>1</v>
      </c>
      <c r="M96" s="9">
        <f>C96/$B96</f>
        <v>0.193548387096774</v>
      </c>
      <c r="N96" s="9">
        <f>D96/$B96</f>
        <v>0.120413922859831</v>
      </c>
      <c r="O96" s="9">
        <f>E96/$B96</f>
        <v>0.194261523988711</v>
      </c>
      <c r="P96" s="9">
        <f>F96/$B96</f>
        <v>0.0239887111947319</v>
      </c>
      <c r="Q96" s="9">
        <f>G96/$B96</f>
        <v>0.532212545140047</v>
      </c>
      <c r="R96" s="9">
        <f>H96/$B96</f>
        <v>0.293081163729873</v>
      </c>
      <c r="S96" s="9">
        <f>I96/$B96</f>
        <v>0.174706291130079</v>
      </c>
      <c r="T96" s="9">
        <f>J96/$B96</f>
        <v>0.467787454859952</v>
      </c>
      <c r="V96" s="11">
        <f>W96/(1+W96)</f>
        <v>0.193548387096774</v>
      </c>
      <c r="W96" s="3">
        <v>0.24</v>
      </c>
      <c r="X96" s="10">
        <v>1.726</v>
      </c>
      <c r="Y96">
        <v>136.82</v>
      </c>
      <c r="Z96" s="2">
        <v>3.79</v>
      </c>
    </row>
    <row r="97" spans="1:26">
      <c r="A97" s="16">
        <v>42109</v>
      </c>
      <c r="B97" s="20">
        <v>215.5</v>
      </c>
      <c r="C97" s="2">
        <f>V97*B97</f>
        <v>41.7096774193548</v>
      </c>
      <c r="D97" s="2">
        <v>25.6</v>
      </c>
      <c r="E97" s="2">
        <v>41.3</v>
      </c>
      <c r="F97" s="2">
        <v>5.1</v>
      </c>
      <c r="G97" s="2">
        <f>SUM(C97:F97)</f>
        <v>113.709677419355</v>
      </c>
      <c r="H97" s="2">
        <f>X97/Z97*Y97</f>
        <v>58.6630474934037</v>
      </c>
      <c r="I97" s="2">
        <f>B97-H97-C97-F97-E97-D97</f>
        <v>43.1272750872415</v>
      </c>
      <c r="J97" s="2">
        <f>SUM(H97:I97)</f>
        <v>101.790322580645</v>
      </c>
      <c r="L97" s="9">
        <f>B97/$B97</f>
        <v>1</v>
      </c>
      <c r="M97" s="9">
        <f>C97/$B97</f>
        <v>0.193548387096774</v>
      </c>
      <c r="N97" s="9">
        <f>D97/$B97</f>
        <v>0.118793503480278</v>
      </c>
      <c r="O97" s="9">
        <f>E97/$B97</f>
        <v>0.191647331786543</v>
      </c>
      <c r="P97" s="9">
        <f>F97/$B97</f>
        <v>0.0236658932714617</v>
      </c>
      <c r="Q97" s="9">
        <f>G97/$B97</f>
        <v>0.527655115635058</v>
      </c>
      <c r="R97" s="9">
        <f>H97/$B97</f>
        <v>0.27221831783482</v>
      </c>
      <c r="S97" s="9">
        <f>I97/$B97</f>
        <v>0.200126566530123</v>
      </c>
      <c r="T97" s="9">
        <f>J97/$B97</f>
        <v>0.472344884364942</v>
      </c>
      <c r="V97" s="11">
        <f>W97/(1+W97)</f>
        <v>0.193548387096774</v>
      </c>
      <c r="W97" s="3">
        <v>0.24</v>
      </c>
      <c r="X97" s="10">
        <v>1.633</v>
      </c>
      <c r="Y97">
        <v>136.15</v>
      </c>
      <c r="Z97" s="2">
        <v>3.79</v>
      </c>
    </row>
    <row r="98" spans="1:26">
      <c r="A98" s="16">
        <v>42139</v>
      </c>
      <c r="B98" s="20">
        <v>221.4</v>
      </c>
      <c r="C98" s="2">
        <f>V98*B98</f>
        <v>42.8516129032258</v>
      </c>
      <c r="D98" s="2">
        <v>25.6</v>
      </c>
      <c r="E98" s="2">
        <v>41.3</v>
      </c>
      <c r="F98" s="2">
        <v>5.1</v>
      </c>
      <c r="G98" s="2">
        <f>SUM(C98:F98)</f>
        <v>114.851612903226</v>
      </c>
      <c r="H98" s="2">
        <f>X98/Z98*Y98</f>
        <v>67.2740052770449</v>
      </c>
      <c r="I98" s="2">
        <f>B98-H98-C98-F98-E98-D98</f>
        <v>39.2743818197293</v>
      </c>
      <c r="J98" s="2">
        <f>SUM(H98:I98)</f>
        <v>106.548387096774</v>
      </c>
      <c r="L98" s="9">
        <f>B98/$B98</f>
        <v>1</v>
      </c>
      <c r="M98" s="9">
        <f>C98/$B98</f>
        <v>0.193548387096774</v>
      </c>
      <c r="N98" s="9">
        <f>D98/$B98</f>
        <v>0.115627822944896</v>
      </c>
      <c r="O98" s="9">
        <f>E98/$B98</f>
        <v>0.186540198735321</v>
      </c>
      <c r="P98" s="9">
        <f>F98/$B98</f>
        <v>0.0230352303523035</v>
      </c>
      <c r="Q98" s="9">
        <f>G98/$B98</f>
        <v>0.518751639129295</v>
      </c>
      <c r="R98" s="9">
        <f>H98/$B98</f>
        <v>0.303857295740944</v>
      </c>
      <c r="S98" s="9">
        <f>I98/$B98</f>
        <v>0.177391065129762</v>
      </c>
      <c r="T98" s="9">
        <f>J98/$B98</f>
        <v>0.481248360870705</v>
      </c>
      <c r="V98" s="11">
        <f>W98/(1+W98)</f>
        <v>0.193548387096774</v>
      </c>
      <c r="W98" s="3">
        <v>0.24</v>
      </c>
      <c r="X98" s="10">
        <v>1.924</v>
      </c>
      <c r="Y98">
        <v>132.52</v>
      </c>
      <c r="Z98" s="2">
        <v>3.79</v>
      </c>
    </row>
    <row r="99" spans="1:26">
      <c r="A99" s="16">
        <v>42170</v>
      </c>
      <c r="B99" s="20">
        <v>225.6</v>
      </c>
      <c r="C99" s="2">
        <f>V99*B99</f>
        <v>43.6645161290322</v>
      </c>
      <c r="D99" s="2">
        <v>25.6</v>
      </c>
      <c r="E99" s="2">
        <v>41.3</v>
      </c>
      <c r="F99" s="2">
        <v>5.1</v>
      </c>
      <c r="G99" s="2">
        <f>SUM(C99:F99)</f>
        <v>115.664516129032</v>
      </c>
      <c r="H99" s="2">
        <f>X99/Z99*Y99</f>
        <v>68.9321899736148</v>
      </c>
      <c r="I99" s="2">
        <f>B99-H99-C99-F99-E99-D99</f>
        <v>41.003293897353</v>
      </c>
      <c r="J99" s="2">
        <f>SUM(H99:I99)</f>
        <v>109.935483870968</v>
      </c>
      <c r="L99" s="9">
        <f>B99/$B99</f>
        <v>1</v>
      </c>
      <c r="M99" s="9">
        <f>C99/$B99</f>
        <v>0.193548387096774</v>
      </c>
      <c r="N99" s="9">
        <f>D99/$B99</f>
        <v>0.113475177304965</v>
      </c>
      <c r="O99" s="9">
        <f>E99/$B99</f>
        <v>0.183067375886525</v>
      </c>
      <c r="P99" s="9">
        <f>F99/$B99</f>
        <v>0.0226063829787234</v>
      </c>
      <c r="Q99" s="9">
        <f>G99/$B99</f>
        <v>0.512697323266986</v>
      </c>
      <c r="R99" s="9">
        <f>H99/$B99</f>
        <v>0.305550487471697</v>
      </c>
      <c r="S99" s="9">
        <f>I99/$B99</f>
        <v>0.181752189261316</v>
      </c>
      <c r="T99" s="9">
        <f>J99/$B99</f>
        <v>0.487302676733014</v>
      </c>
      <c r="V99" s="11">
        <f>W99/(1+W99)</f>
        <v>0.193548387096774</v>
      </c>
      <c r="W99" s="3">
        <v>0.24</v>
      </c>
      <c r="X99" s="10">
        <v>1.975</v>
      </c>
      <c r="Y99">
        <v>132.28</v>
      </c>
      <c r="Z99" s="2">
        <v>3.79</v>
      </c>
    </row>
    <row r="100" spans="1:26">
      <c r="A100" s="16">
        <v>42200</v>
      </c>
      <c r="B100" s="20">
        <v>223.6</v>
      </c>
      <c r="C100" s="2">
        <f>V100*B100</f>
        <v>43.2774193548387</v>
      </c>
      <c r="D100" s="2">
        <v>25.6</v>
      </c>
      <c r="E100" s="2">
        <v>41.3</v>
      </c>
      <c r="F100" s="2">
        <v>5.1</v>
      </c>
      <c r="G100" s="2">
        <f>SUM(C100:F100)</f>
        <v>115.277419354839</v>
      </c>
      <c r="H100" s="2">
        <f>X100/Z100*Y100</f>
        <v>69.2326068601583</v>
      </c>
      <c r="I100" s="2">
        <f>B100-H100-C100-F100-E100-D100</f>
        <v>39.089973785003</v>
      </c>
      <c r="J100" s="2">
        <f>SUM(H100:I100)</f>
        <v>108.322580645161</v>
      </c>
      <c r="L100" s="9">
        <f>B100/$B100</f>
        <v>1</v>
      </c>
      <c r="M100" s="9">
        <f>C100/$B100</f>
        <v>0.193548387096774</v>
      </c>
      <c r="N100" s="9">
        <f>D100/$B100</f>
        <v>0.114490161001789</v>
      </c>
      <c r="O100" s="9">
        <f>E100/$B100</f>
        <v>0.184704830053667</v>
      </c>
      <c r="P100" s="9">
        <f>F100/$B100</f>
        <v>0.0228085867620751</v>
      </c>
      <c r="Q100" s="9">
        <f>G100/$B100</f>
        <v>0.515551964914307</v>
      </c>
      <c r="R100" s="9">
        <f>H100/$B100</f>
        <v>0.309627043202855</v>
      </c>
      <c r="S100" s="9">
        <f>I100/$B100</f>
        <v>0.17482099188284</v>
      </c>
      <c r="T100" s="9">
        <f>J100/$B100</f>
        <v>0.484448035085693</v>
      </c>
      <c r="V100" s="11">
        <f>W100/(1+W100)</f>
        <v>0.193548387096774</v>
      </c>
      <c r="W100" s="3">
        <v>0.24</v>
      </c>
      <c r="X100" s="10">
        <v>1.958</v>
      </c>
      <c r="Y100">
        <v>134.01</v>
      </c>
      <c r="Z100" s="2">
        <v>3.79</v>
      </c>
    </row>
    <row r="101" spans="1:26">
      <c r="A101" s="16">
        <v>42231</v>
      </c>
      <c r="B101" s="20">
        <v>215.6</v>
      </c>
      <c r="C101" s="2">
        <f>V101*B101</f>
        <v>41.7290322580645</v>
      </c>
      <c r="D101" s="2">
        <v>25.6</v>
      </c>
      <c r="E101" s="2">
        <v>41.3</v>
      </c>
      <c r="F101" s="2">
        <v>5.1</v>
      </c>
      <c r="G101" s="2">
        <f>SUM(C101:F101)</f>
        <v>113.729032258065</v>
      </c>
      <c r="H101" s="2">
        <f>X101/Z101*Y101</f>
        <v>58.940382585752</v>
      </c>
      <c r="I101" s="2">
        <f>B101-H101-C101-F101-E101-D101</f>
        <v>42.9305851561835</v>
      </c>
      <c r="J101" s="2">
        <f>SUM(H101:I101)</f>
        <v>101.870967741935</v>
      </c>
      <c r="L101" s="9">
        <f>B101/$B101</f>
        <v>1</v>
      </c>
      <c r="M101" s="9">
        <f>C101/$B101</f>
        <v>0.193548387096774</v>
      </c>
      <c r="N101" s="9">
        <f>D101/$B101</f>
        <v>0.11873840445269</v>
      </c>
      <c r="O101" s="9">
        <f>E101/$B101</f>
        <v>0.191558441558442</v>
      </c>
      <c r="P101" s="9">
        <f>F101/$B101</f>
        <v>0.0236549165120594</v>
      </c>
      <c r="Q101" s="9">
        <f>G101/$B101</f>
        <v>0.527500149619968</v>
      </c>
      <c r="R101" s="9">
        <f>H101/$B101</f>
        <v>0.273378397893098</v>
      </c>
      <c r="S101" s="9">
        <f>I101/$B101</f>
        <v>0.199121452486936</v>
      </c>
      <c r="T101" s="9">
        <f>J101/$B101</f>
        <v>0.472499850380033</v>
      </c>
      <c r="V101" s="11">
        <f>W101/(1+W101)</f>
        <v>0.193548387096774</v>
      </c>
      <c r="W101" s="3">
        <v>0.24</v>
      </c>
      <c r="X101" s="10">
        <v>1.695</v>
      </c>
      <c r="Y101">
        <v>131.79</v>
      </c>
      <c r="Z101" s="2">
        <v>3.79</v>
      </c>
    </row>
    <row r="102" spans="1:26">
      <c r="A102" s="16">
        <v>42262</v>
      </c>
      <c r="B102" s="20">
        <v>202.6</v>
      </c>
      <c r="C102" s="2">
        <f>V102*B102</f>
        <v>39.2129032258064</v>
      </c>
      <c r="D102" s="2">
        <v>25.6</v>
      </c>
      <c r="E102" s="2">
        <v>41.3</v>
      </c>
      <c r="F102" s="2">
        <v>5.1</v>
      </c>
      <c r="G102" s="2">
        <f>SUM(C102:F102)</f>
        <v>111.212903225806</v>
      </c>
      <c r="H102" s="2">
        <f>X102/Z102*Y102</f>
        <v>52.0038786279683</v>
      </c>
      <c r="I102" s="2">
        <f>B102-H102-C102-F102-E102-D102</f>
        <v>39.3832181462253</v>
      </c>
      <c r="J102" s="2">
        <f>SUM(H102:I102)</f>
        <v>91.3870967741936</v>
      </c>
      <c r="L102" s="9">
        <f>B102/$B102</f>
        <v>1</v>
      </c>
      <c r="M102" s="9">
        <f>C102/$B102</f>
        <v>0.193548387096774</v>
      </c>
      <c r="N102" s="9">
        <f>D102/$B102</f>
        <v>0.126357354392892</v>
      </c>
      <c r="O102" s="9">
        <f>E102/$B102</f>
        <v>0.203849950641658</v>
      </c>
      <c r="P102" s="9">
        <f>F102/$B102</f>
        <v>0.025172754195459</v>
      </c>
      <c r="Q102" s="9">
        <f>G102/$B102</f>
        <v>0.548928446326782</v>
      </c>
      <c r="R102" s="9">
        <f>H102/$B102</f>
        <v>0.256682520374967</v>
      </c>
      <c r="S102" s="9">
        <f>I102/$B102</f>
        <v>0.194389033298249</v>
      </c>
      <c r="T102" s="9">
        <f>J102/$B102</f>
        <v>0.451071553673216</v>
      </c>
      <c r="V102" s="11">
        <f>W102/(1+W102)</f>
        <v>0.193548387096774</v>
      </c>
      <c r="W102" s="3">
        <v>0.24</v>
      </c>
      <c r="X102" s="10">
        <v>1.538</v>
      </c>
      <c r="Y102">
        <v>128.15</v>
      </c>
      <c r="Z102" s="2">
        <v>3.79</v>
      </c>
    </row>
    <row r="103" spans="1:26">
      <c r="A103" s="16">
        <v>42292</v>
      </c>
      <c r="B103" s="20">
        <v>199.6</v>
      </c>
      <c r="C103" s="2">
        <f>V103*B103</f>
        <v>38.6322580645161</v>
      </c>
      <c r="D103" s="2">
        <v>25.6</v>
      </c>
      <c r="E103" s="2">
        <v>41.3</v>
      </c>
      <c r="F103" s="2">
        <v>5.1</v>
      </c>
      <c r="G103" s="2">
        <f>SUM(C103:F103)</f>
        <v>110.632258064516</v>
      </c>
      <c r="H103" s="2">
        <f>X103/Z103*Y103</f>
        <v>47.2878680738786</v>
      </c>
      <c r="I103" s="2">
        <f>B103-H103-C103-F103-E103-D103</f>
        <v>41.6798738616053</v>
      </c>
      <c r="J103" s="2">
        <f>SUM(H103:I103)</f>
        <v>88.9677419354839</v>
      </c>
      <c r="L103" s="9">
        <f>B103/$B103</f>
        <v>1</v>
      </c>
      <c r="M103" s="9">
        <f>C103/$B103</f>
        <v>0.193548387096774</v>
      </c>
      <c r="N103" s="9">
        <f>D103/$B103</f>
        <v>0.128256513026052</v>
      </c>
      <c r="O103" s="9">
        <f>E103/$B103</f>
        <v>0.206913827655311</v>
      </c>
      <c r="P103" s="9">
        <f>F103/$B103</f>
        <v>0.0255511022044088</v>
      </c>
      <c r="Q103" s="9">
        <f>G103/$B103</f>
        <v>0.554269829982545</v>
      </c>
      <c r="R103" s="9">
        <f>H103/$B103</f>
        <v>0.236913166702799</v>
      </c>
      <c r="S103" s="9">
        <f>I103/$B103</f>
        <v>0.208817003314656</v>
      </c>
      <c r="T103" s="9">
        <f>J103/$B103</f>
        <v>0.445730170017454</v>
      </c>
      <c r="V103" s="11">
        <f>W103/(1+W103)</f>
        <v>0.193548387096774</v>
      </c>
      <c r="W103" s="3">
        <v>0.24</v>
      </c>
      <c r="X103" s="10">
        <v>1.418</v>
      </c>
      <c r="Y103">
        <v>126.39</v>
      </c>
      <c r="Z103" s="2">
        <v>3.79</v>
      </c>
    </row>
    <row r="104" spans="1:26">
      <c r="A104" s="16">
        <v>42323</v>
      </c>
      <c r="B104" s="20">
        <v>198.2</v>
      </c>
      <c r="C104" s="2">
        <f>V104*B104</f>
        <v>38.3612903225806</v>
      </c>
      <c r="D104" s="2">
        <v>25.6</v>
      </c>
      <c r="E104" s="2">
        <v>41.3</v>
      </c>
      <c r="F104" s="2">
        <v>5.1</v>
      </c>
      <c r="G104" s="2">
        <f>SUM(C104:F104)</f>
        <v>110.361290322581</v>
      </c>
      <c r="H104" s="2">
        <f>X104/Z104*Y104</f>
        <v>50.1262242744063</v>
      </c>
      <c r="I104" s="2">
        <f>B104-H104-C104-F104-E104-D104</f>
        <v>37.7124854030131</v>
      </c>
      <c r="J104" s="2">
        <f>SUM(H104:I104)</f>
        <v>87.8387096774194</v>
      </c>
      <c r="L104" s="9">
        <f>B104/$B104</f>
        <v>1</v>
      </c>
      <c r="M104" s="9">
        <f>C104/$B104</f>
        <v>0.193548387096774</v>
      </c>
      <c r="N104" s="9">
        <f>D104/$B104</f>
        <v>0.129162462159435</v>
      </c>
      <c r="O104" s="9">
        <f>E104/$B104</f>
        <v>0.208375378405651</v>
      </c>
      <c r="P104" s="9">
        <f>F104/$B104</f>
        <v>0.0257315842583249</v>
      </c>
      <c r="Q104" s="9">
        <f>G104/$B104</f>
        <v>0.556817811920187</v>
      </c>
      <c r="R104" s="9">
        <f>H104/$B104</f>
        <v>0.252907286954623</v>
      </c>
      <c r="S104" s="9">
        <f>I104/$B104</f>
        <v>0.190274901125192</v>
      </c>
      <c r="T104" s="9">
        <f>J104/$B104</f>
        <v>0.443182188079815</v>
      </c>
      <c r="V104" s="11">
        <f>W104/(1+W104)</f>
        <v>0.193548387096774</v>
      </c>
      <c r="W104" s="3">
        <v>0.24</v>
      </c>
      <c r="X104" s="10">
        <v>1.449</v>
      </c>
      <c r="Y104">
        <v>131.11</v>
      </c>
      <c r="Z104" s="2">
        <v>3.79</v>
      </c>
    </row>
    <row r="105" spans="1:26">
      <c r="A105" s="16">
        <v>42353</v>
      </c>
      <c r="B105" s="20">
        <v>193.6</v>
      </c>
      <c r="C105" s="2">
        <f>V105*B105</f>
        <v>37.4709677419354</v>
      </c>
      <c r="D105" s="2">
        <v>25.6</v>
      </c>
      <c r="E105" s="2">
        <v>41.3</v>
      </c>
      <c r="F105" s="2">
        <v>5.1</v>
      </c>
      <c r="G105" s="2">
        <f>SUM(C105:F105)</f>
        <v>109.470967741935</v>
      </c>
      <c r="H105" s="2">
        <f>X105/Z105*Y105</f>
        <v>46.8421899736148</v>
      </c>
      <c r="I105" s="2">
        <f>B105-H105-C105-F105-E105-D105</f>
        <v>37.2868422844498</v>
      </c>
      <c r="J105" s="2">
        <f>SUM(H105:I105)</f>
        <v>84.1290322580646</v>
      </c>
      <c r="L105" s="9">
        <f>B105/$B105</f>
        <v>1</v>
      </c>
      <c r="M105" s="9">
        <f>C105/$B105</f>
        <v>0.193548387096774</v>
      </c>
      <c r="N105" s="9">
        <f>D105/$B105</f>
        <v>0.132231404958678</v>
      </c>
      <c r="O105" s="9">
        <f>E105/$B105</f>
        <v>0.213326446280992</v>
      </c>
      <c r="P105" s="9">
        <f>F105/$B105</f>
        <v>0.0263429752066116</v>
      </c>
      <c r="Q105" s="9">
        <f>G105/$B105</f>
        <v>0.565449213543053</v>
      </c>
      <c r="R105" s="9">
        <f>H105/$B105</f>
        <v>0.241953460607514</v>
      </c>
      <c r="S105" s="9">
        <f>I105/$B105</f>
        <v>0.192597325849431</v>
      </c>
      <c r="T105" s="9">
        <f>J105/$B105</f>
        <v>0.434550786456945</v>
      </c>
      <c r="V105" s="11">
        <f>W105/(1+W105)</f>
        <v>0.193548387096774</v>
      </c>
      <c r="W105" s="3">
        <v>0.24</v>
      </c>
      <c r="X105" s="10">
        <v>1.365</v>
      </c>
      <c r="Y105">
        <v>130.06</v>
      </c>
      <c r="Z105" s="2">
        <v>3.79</v>
      </c>
    </row>
    <row r="106" spans="1:26">
      <c r="A106" s="16">
        <v>42384</v>
      </c>
      <c r="B106" s="20">
        <v>190.6</v>
      </c>
      <c r="C106" s="2">
        <f>V106*B106</f>
        <v>36.8903225806451</v>
      </c>
      <c r="D106" s="2">
        <v>25.6</v>
      </c>
      <c r="E106" s="2">
        <v>41.3</v>
      </c>
      <c r="F106" s="2">
        <v>5.25</v>
      </c>
      <c r="G106" s="2">
        <f>SUM(C106:F106)</f>
        <v>109.040322580645</v>
      </c>
      <c r="H106" s="2">
        <f>X106/Z106*Y106</f>
        <v>43.8897150395778</v>
      </c>
      <c r="I106" s="2">
        <f>B106-H106-C106-F106-E106-D106</f>
        <v>37.6699623797771</v>
      </c>
      <c r="J106" s="2">
        <f>SUM(H106:I106)</f>
        <v>81.5596774193549</v>
      </c>
      <c r="L106" s="9">
        <f>B106/$B106</f>
        <v>1</v>
      </c>
      <c r="M106" s="9">
        <f>C106/$B106</f>
        <v>0.193548387096774</v>
      </c>
      <c r="N106" s="9">
        <f>D106/$B106</f>
        <v>0.134312696747114</v>
      </c>
      <c r="O106" s="9">
        <f>E106/$B106</f>
        <v>0.216684155299056</v>
      </c>
      <c r="P106" s="9">
        <f>F106/$B106</f>
        <v>0.0275445960125918</v>
      </c>
      <c r="Q106" s="9">
        <f>G106/$B106</f>
        <v>0.572089835155535</v>
      </c>
      <c r="R106" s="9">
        <f>H106/$B106</f>
        <v>0.230271327594847</v>
      </c>
      <c r="S106" s="9">
        <f>I106/$B106</f>
        <v>0.197638837249618</v>
      </c>
      <c r="T106" s="9">
        <f>J106/$B106</f>
        <v>0.427910164844464</v>
      </c>
      <c r="V106" s="11">
        <f>W106/(1+W106)</f>
        <v>0.193548387096774</v>
      </c>
      <c r="W106" s="3">
        <v>0.24</v>
      </c>
      <c r="X106" s="10">
        <v>1.277</v>
      </c>
      <c r="Y106">
        <v>130.26</v>
      </c>
      <c r="Z106" s="2">
        <v>3.79</v>
      </c>
    </row>
    <row r="107" spans="1:26">
      <c r="A107" s="16">
        <v>42415</v>
      </c>
      <c r="B107" s="20">
        <v>186.5</v>
      </c>
      <c r="C107" s="2">
        <f>V107*B107</f>
        <v>36.0967741935484</v>
      </c>
      <c r="D107" s="2">
        <v>25.6</v>
      </c>
      <c r="E107" s="2">
        <v>41.3</v>
      </c>
      <c r="F107" s="2">
        <v>5.25</v>
      </c>
      <c r="G107" s="2">
        <f>SUM(C107:F107)</f>
        <v>108.246774193548</v>
      </c>
      <c r="H107" s="2">
        <f>X107/Z107*Y107</f>
        <v>35.8072981530343</v>
      </c>
      <c r="I107" s="2">
        <f>B107-H107-C107-F107-E107-D107</f>
        <v>42.4459276534173</v>
      </c>
      <c r="J107" s="2">
        <f>SUM(H107:I107)</f>
        <v>78.2532258064516</v>
      </c>
      <c r="L107" s="9">
        <f>B107/$B107</f>
        <v>1</v>
      </c>
      <c r="M107" s="9">
        <f>C107/$B107</f>
        <v>0.193548387096774</v>
      </c>
      <c r="N107" s="9">
        <f>D107/$B107</f>
        <v>0.137265415549598</v>
      </c>
      <c r="O107" s="9">
        <f>E107/$B107</f>
        <v>0.221447721179625</v>
      </c>
      <c r="P107" s="9">
        <f>F107/$B107</f>
        <v>0.0281501340482574</v>
      </c>
      <c r="Q107" s="9">
        <f>G107/$B107</f>
        <v>0.580411657874252</v>
      </c>
      <c r="R107" s="9">
        <f>H107/$B107</f>
        <v>0.191996236745492</v>
      </c>
      <c r="S107" s="9">
        <f>I107/$B107</f>
        <v>0.227592105380254</v>
      </c>
      <c r="T107" s="9">
        <f>J107/$B107</f>
        <v>0.419588342125746</v>
      </c>
      <c r="V107" s="11">
        <f>W107/(1+W107)</f>
        <v>0.193548387096774</v>
      </c>
      <c r="W107" s="3">
        <v>0.24</v>
      </c>
      <c r="X107" s="10">
        <v>1.058</v>
      </c>
      <c r="Y107">
        <v>128.27</v>
      </c>
      <c r="Z107" s="2">
        <v>3.79</v>
      </c>
    </row>
    <row r="108" spans="1:26">
      <c r="A108" s="16">
        <v>42444</v>
      </c>
      <c r="B108" s="20">
        <v>188.4</v>
      </c>
      <c r="C108" s="2">
        <f>V108*B108</f>
        <v>36.4645161290322</v>
      </c>
      <c r="D108" s="2">
        <v>25.6</v>
      </c>
      <c r="E108" s="2">
        <v>41.3</v>
      </c>
      <c r="F108" s="2">
        <v>5.25</v>
      </c>
      <c r="G108" s="2">
        <f>SUM(C108:F108)</f>
        <v>108.614516129032</v>
      </c>
      <c r="H108" s="2">
        <f>X108/Z108*Y108</f>
        <v>35.0758812664908</v>
      </c>
      <c r="I108" s="2">
        <f>B108-H108-C108-F108-E108-D108</f>
        <v>44.709602604477</v>
      </c>
      <c r="J108" s="2">
        <f>SUM(H108:I108)</f>
        <v>79.7854838709678</v>
      </c>
      <c r="L108" s="9">
        <f>B108/$B108</f>
        <v>1</v>
      </c>
      <c r="M108" s="9">
        <f>C108/$B108</f>
        <v>0.193548387096774</v>
      </c>
      <c r="N108" s="9">
        <f>D108/$B108</f>
        <v>0.13588110403397</v>
      </c>
      <c r="O108" s="9">
        <f>E108/$B108</f>
        <v>0.219214437367304</v>
      </c>
      <c r="P108" s="9">
        <f>F108/$B108</f>
        <v>0.0278662420382166</v>
      </c>
      <c r="Q108" s="9">
        <f>G108/$B108</f>
        <v>0.576510170536263</v>
      </c>
      <c r="R108" s="9">
        <f>H108/$B108</f>
        <v>0.18617771372872</v>
      </c>
      <c r="S108" s="9">
        <f>I108/$B108</f>
        <v>0.237312115735016</v>
      </c>
      <c r="T108" s="9">
        <f>J108/$B108</f>
        <v>0.423489829463736</v>
      </c>
      <c r="V108" s="11">
        <f>W108/(1+W108)</f>
        <v>0.193548387096774</v>
      </c>
      <c r="W108" s="3">
        <v>0.24</v>
      </c>
      <c r="X108" s="10">
        <v>1.047</v>
      </c>
      <c r="Y108">
        <v>126.97</v>
      </c>
      <c r="Z108" s="2">
        <v>3.79</v>
      </c>
    </row>
    <row r="109" spans="1:26">
      <c r="A109" s="16">
        <v>42475</v>
      </c>
      <c r="B109" s="20">
        <v>195.4</v>
      </c>
      <c r="C109" s="2">
        <f>V109*B109</f>
        <v>37.8193548387096</v>
      </c>
      <c r="D109" s="2">
        <v>25.6</v>
      </c>
      <c r="E109" s="2">
        <v>41.3</v>
      </c>
      <c r="F109" s="2">
        <v>5.25</v>
      </c>
      <c r="G109" s="2">
        <f>SUM(C109:F109)</f>
        <v>109.96935483871</v>
      </c>
      <c r="H109" s="2">
        <f>X109/Z109*Y109</f>
        <v>43.7162374670185</v>
      </c>
      <c r="I109" s="2">
        <f>B109-H109-C109-F109-E109-D109</f>
        <v>41.7144076942719</v>
      </c>
      <c r="J109" s="2">
        <f>SUM(H109:I109)</f>
        <v>85.4306451612904</v>
      </c>
      <c r="L109" s="9">
        <f>B109/$B109</f>
        <v>1</v>
      </c>
      <c r="M109" s="9">
        <f>C109/$B109</f>
        <v>0.193548387096774</v>
      </c>
      <c r="N109" s="9">
        <f>D109/$B109</f>
        <v>0.131013306038895</v>
      </c>
      <c r="O109" s="9">
        <f>E109/$B109</f>
        <v>0.21136131013306</v>
      </c>
      <c r="P109" s="9">
        <f>F109/$B109</f>
        <v>0.0268679631525077</v>
      </c>
      <c r="Q109" s="9">
        <f>G109/$B109</f>
        <v>0.562790966421239</v>
      </c>
      <c r="R109" s="9">
        <f>H109/$B109</f>
        <v>0.223726906177167</v>
      </c>
      <c r="S109" s="9">
        <f>I109/$B109</f>
        <v>0.213482127401596</v>
      </c>
      <c r="T109" s="9">
        <f>J109/$B109</f>
        <v>0.437209033578764</v>
      </c>
      <c r="V109" s="11">
        <f>W109/(1+W109)</f>
        <v>0.193548387096774</v>
      </c>
      <c r="W109" s="3">
        <v>0.24</v>
      </c>
      <c r="X109" s="10">
        <v>1.338</v>
      </c>
      <c r="Y109">
        <v>123.83</v>
      </c>
      <c r="Z109" s="2">
        <v>3.79</v>
      </c>
    </row>
    <row r="110" spans="1:26">
      <c r="A110" s="16">
        <v>42505</v>
      </c>
      <c r="B110" s="20">
        <v>198.4</v>
      </c>
      <c r="C110" s="2">
        <f>V110*B110</f>
        <v>38.4</v>
      </c>
      <c r="D110" s="2">
        <v>25.6</v>
      </c>
      <c r="E110" s="2">
        <v>41.3</v>
      </c>
      <c r="F110" s="2">
        <v>5.25</v>
      </c>
      <c r="G110" s="2">
        <f>SUM(C110:F110)</f>
        <v>110.55</v>
      </c>
      <c r="H110" s="2">
        <f>X110/Z110*Y110</f>
        <v>48.6769920844327</v>
      </c>
      <c r="I110" s="2">
        <f>B110-H110-C110-F110-E110-D110</f>
        <v>39.1730079155673</v>
      </c>
      <c r="J110" s="2">
        <f>SUM(H110:I110)</f>
        <v>87.85</v>
      </c>
      <c r="L110" s="9">
        <f>B110/$B110</f>
        <v>1</v>
      </c>
      <c r="M110" s="9">
        <f>C110/$B110</f>
        <v>0.193548387096774</v>
      </c>
      <c r="N110" s="9">
        <f>D110/$B110</f>
        <v>0.129032258064516</v>
      </c>
      <c r="O110" s="9">
        <f>E110/$B110</f>
        <v>0.208165322580645</v>
      </c>
      <c r="P110" s="9">
        <f>F110/$B110</f>
        <v>0.0264616935483871</v>
      </c>
      <c r="Q110" s="9">
        <f>G110/$B110</f>
        <v>0.557207661290323</v>
      </c>
      <c r="R110" s="9">
        <f>H110/$B110</f>
        <v>0.245347742361052</v>
      </c>
      <c r="S110" s="9">
        <f>I110/$B110</f>
        <v>0.197444596348626</v>
      </c>
      <c r="T110" s="9">
        <f>J110/$B110</f>
        <v>0.442792338709677</v>
      </c>
      <c r="V110" s="11">
        <f>W110/(1+W110)</f>
        <v>0.193548387096774</v>
      </c>
      <c r="W110" s="3">
        <v>0.24</v>
      </c>
      <c r="X110" s="10">
        <v>1.492</v>
      </c>
      <c r="Y110">
        <v>123.65</v>
      </c>
      <c r="Z110" s="2">
        <v>3.79</v>
      </c>
    </row>
    <row r="111" spans="1:26">
      <c r="A111" s="16">
        <v>42536</v>
      </c>
      <c r="B111" s="20">
        <v>204.4</v>
      </c>
      <c r="C111" s="2">
        <f>V111*B111</f>
        <v>39.5612903225806</v>
      </c>
      <c r="D111" s="2">
        <v>25.6</v>
      </c>
      <c r="E111" s="2">
        <v>41.3</v>
      </c>
      <c r="F111" s="2">
        <v>5.25</v>
      </c>
      <c r="G111" s="2">
        <f>SUM(C111:F111)</f>
        <v>111.711290322581</v>
      </c>
      <c r="H111" s="2">
        <f>X111/Z111*Y111</f>
        <v>52.2606807387863</v>
      </c>
      <c r="I111" s="2">
        <f>B111-H111-C111-F111-E111-D111</f>
        <v>40.4280289386331</v>
      </c>
      <c r="J111" s="2">
        <f>SUM(H111:I111)</f>
        <v>92.6887096774194</v>
      </c>
      <c r="L111" s="9">
        <f>B111/$B111</f>
        <v>1</v>
      </c>
      <c r="M111" s="9">
        <f>C111/$B111</f>
        <v>0.193548387096774</v>
      </c>
      <c r="N111" s="9">
        <f>D111/$B111</f>
        <v>0.125244618395303</v>
      </c>
      <c r="O111" s="9">
        <f>E111/$B111</f>
        <v>0.202054794520548</v>
      </c>
      <c r="P111" s="9">
        <f>F111/$B111</f>
        <v>0.0256849315068493</v>
      </c>
      <c r="Q111" s="9">
        <f>G111/$B111</f>
        <v>0.546532731519476</v>
      </c>
      <c r="R111" s="9">
        <f>H111/$B111</f>
        <v>0.255678477195628</v>
      </c>
      <c r="S111" s="9">
        <f>I111/$B111</f>
        <v>0.197788791284898</v>
      </c>
      <c r="T111" s="9">
        <f>J111/$B111</f>
        <v>0.453467268480525</v>
      </c>
      <c r="V111" s="11">
        <f>W111/(1+W111)</f>
        <v>0.193548387096774</v>
      </c>
      <c r="W111" s="3">
        <v>0.24</v>
      </c>
      <c r="X111" s="10">
        <v>1.606</v>
      </c>
      <c r="Y111">
        <v>123.33</v>
      </c>
      <c r="Z111" s="2">
        <v>3.79</v>
      </c>
    </row>
    <row r="112" spans="1:26">
      <c r="A112" s="16">
        <v>42566</v>
      </c>
      <c r="B112" s="20">
        <v>197.4</v>
      </c>
      <c r="C112" s="2">
        <f>V112*B112</f>
        <v>38.2064516129032</v>
      </c>
      <c r="D112" s="2">
        <v>25.6</v>
      </c>
      <c r="E112" s="2">
        <v>41.3</v>
      </c>
      <c r="F112" s="2">
        <v>5.25</v>
      </c>
      <c r="G112" s="2">
        <f>SUM(C112:F112)</f>
        <v>110.356451612903</v>
      </c>
      <c r="H112" s="2">
        <f>X112/Z112*Y112</f>
        <v>46.421746701847</v>
      </c>
      <c r="I112" s="2">
        <f>B112-H112-C112-F112-E112-D112</f>
        <v>40.6218016852498</v>
      </c>
      <c r="J112" s="2">
        <f>SUM(H112:I112)</f>
        <v>87.0435483870968</v>
      </c>
      <c r="L112" s="9">
        <f>B112/$B112</f>
        <v>1</v>
      </c>
      <c r="M112" s="9">
        <f>C112/$B112</f>
        <v>0.193548387096774</v>
      </c>
      <c r="N112" s="9">
        <f>D112/$B112</f>
        <v>0.129685916919959</v>
      </c>
      <c r="O112" s="9">
        <f>E112/$B112</f>
        <v>0.209219858156028</v>
      </c>
      <c r="P112" s="9">
        <f>F112/$B112</f>
        <v>0.0265957446808511</v>
      </c>
      <c r="Q112" s="9">
        <f>G112/$B112</f>
        <v>0.559049906853612</v>
      </c>
      <c r="R112" s="9">
        <f>H112/$B112</f>
        <v>0.235165890080279</v>
      </c>
      <c r="S112" s="9">
        <f>I112/$B112</f>
        <v>0.205784203066108</v>
      </c>
      <c r="T112" s="9">
        <f>J112/$B112</f>
        <v>0.440950093146387</v>
      </c>
      <c r="V112" s="11">
        <f>W112/(1+W112)</f>
        <v>0.193548387096774</v>
      </c>
      <c r="W112" s="3">
        <v>0.24</v>
      </c>
      <c r="X112" s="10">
        <v>1.442</v>
      </c>
      <c r="Y112">
        <v>122.01</v>
      </c>
      <c r="Z112" s="2">
        <v>3.79</v>
      </c>
    </row>
    <row r="113" spans="1:26">
      <c r="A113" s="16">
        <v>42597</v>
      </c>
      <c r="B113" s="20">
        <v>191.4</v>
      </c>
      <c r="C113" s="2">
        <f>V113*B113</f>
        <v>37.0451612903225</v>
      </c>
      <c r="D113" s="2">
        <v>25.6</v>
      </c>
      <c r="E113" s="2">
        <v>41.3</v>
      </c>
      <c r="F113" s="2">
        <v>5.25</v>
      </c>
      <c r="G113" s="2">
        <f>SUM(C113:F113)</f>
        <v>109.195161290322</v>
      </c>
      <c r="H113" s="2">
        <f>X113/Z113*Y113</f>
        <v>41.3874274406332</v>
      </c>
      <c r="I113" s="2">
        <f>B113-H113-C113-F113-E113-D113</f>
        <v>40.8174112690443</v>
      </c>
      <c r="J113" s="2">
        <f>SUM(H113:I113)</f>
        <v>82.2048387096775</v>
      </c>
      <c r="L113" s="9">
        <f>B113/$B113</f>
        <v>1</v>
      </c>
      <c r="M113" s="9">
        <f>C113/$B113</f>
        <v>0.193548387096774</v>
      </c>
      <c r="N113" s="9">
        <f>D113/$B113</f>
        <v>0.133751306165099</v>
      </c>
      <c r="O113" s="9">
        <f>E113/$B113</f>
        <v>0.215778474399164</v>
      </c>
      <c r="P113" s="9">
        <f>F113/$B113</f>
        <v>0.0274294670846395</v>
      </c>
      <c r="Q113" s="9">
        <f>G113/$B113</f>
        <v>0.570507634745674</v>
      </c>
      <c r="R113" s="9">
        <f>H113/$B113</f>
        <v>0.216235253085858</v>
      </c>
      <c r="S113" s="9">
        <f>I113/$B113</f>
        <v>0.213257112168466</v>
      </c>
      <c r="T113" s="9">
        <f>J113/$B113</f>
        <v>0.429492365254323</v>
      </c>
      <c r="V113" s="11">
        <f>W113/(1+W113)</f>
        <v>0.193548387096774</v>
      </c>
      <c r="W113" s="3">
        <v>0.24</v>
      </c>
      <c r="X113" s="10">
        <v>1.331</v>
      </c>
      <c r="Y113">
        <v>117.85</v>
      </c>
      <c r="Z113" s="2">
        <v>3.79</v>
      </c>
    </row>
    <row r="114" spans="1:26">
      <c r="A114" s="16">
        <v>42628</v>
      </c>
      <c r="B114" s="20">
        <v>188.4</v>
      </c>
      <c r="C114" s="2">
        <f>V114*B114</f>
        <v>36.4645161290322</v>
      </c>
      <c r="D114" s="2">
        <v>25.6</v>
      </c>
      <c r="E114" s="2">
        <v>41.3</v>
      </c>
      <c r="F114" s="2">
        <v>5.25</v>
      </c>
      <c r="G114" s="2">
        <f>SUM(C114:F114)</f>
        <v>108.614516129032</v>
      </c>
      <c r="H114" s="2">
        <f>X114/Z114*Y114</f>
        <v>41.6726121372032</v>
      </c>
      <c r="I114" s="2">
        <f>B114-H114-C114-F114-E114-D114</f>
        <v>38.1128717337646</v>
      </c>
      <c r="J114" s="2">
        <f>SUM(H114:I114)</f>
        <v>79.7854838709678</v>
      </c>
      <c r="L114" s="9">
        <f>B114/$B114</f>
        <v>1</v>
      </c>
      <c r="M114" s="9">
        <f>C114/$B114</f>
        <v>0.193548387096774</v>
      </c>
      <c r="N114" s="9">
        <f>D114/$B114</f>
        <v>0.13588110403397</v>
      </c>
      <c r="O114" s="9">
        <f>E114/$B114</f>
        <v>0.219214437367304</v>
      </c>
      <c r="P114" s="9">
        <f>F114/$B114</f>
        <v>0.0278662420382166</v>
      </c>
      <c r="Q114" s="9">
        <f>G114/$B114</f>
        <v>0.576510170536263</v>
      </c>
      <c r="R114" s="9">
        <f>H114/$B114</f>
        <v>0.221192208796195</v>
      </c>
      <c r="S114" s="9">
        <f>I114/$B114</f>
        <v>0.20229762066754</v>
      </c>
      <c r="T114" s="9">
        <f>J114/$B114</f>
        <v>0.423489829463736</v>
      </c>
      <c r="V114" s="11">
        <f>W114/(1+W114)</f>
        <v>0.193548387096774</v>
      </c>
      <c r="W114" s="3">
        <v>0.24</v>
      </c>
      <c r="X114">
        <v>1.371</v>
      </c>
      <c r="Y114" s="2">
        <v>115.2</v>
      </c>
      <c r="Z114" s="2">
        <v>3.79</v>
      </c>
    </row>
    <row r="115" spans="1:26">
      <c r="A115" s="16">
        <v>42658</v>
      </c>
      <c r="B115" s="20">
        <v>188.9</v>
      </c>
      <c r="C115" s="2">
        <f>V115*B115</f>
        <v>36.5612903225806</v>
      </c>
      <c r="D115" s="2">
        <f>D114</f>
        <v>25.6</v>
      </c>
      <c r="E115" s="2">
        <f>E114</f>
        <v>41.3</v>
      </c>
      <c r="F115" s="2">
        <f>F114</f>
        <v>5.25</v>
      </c>
      <c r="G115" s="2">
        <f>SUM(C115:F115)</f>
        <v>108.711290322581</v>
      </c>
      <c r="H115" s="2">
        <f>X115/Z115*Y115</f>
        <v>45.7063852242744</v>
      </c>
      <c r="I115" s="2">
        <f>B115-H115-C115-F115-E115-D115</f>
        <v>34.482324453145</v>
      </c>
      <c r="J115" s="2">
        <f>SUM(H115:I115)</f>
        <v>80.1887096774194</v>
      </c>
      <c r="L115" s="9">
        <f>B115/$B115</f>
        <v>1</v>
      </c>
      <c r="M115" s="9">
        <f>C115/$B115</f>
        <v>0.193548387096774</v>
      </c>
      <c r="N115" s="9">
        <f>D115/$B115</f>
        <v>0.135521439915299</v>
      </c>
      <c r="O115" s="9">
        <f>E115/$B115</f>
        <v>0.218634197988354</v>
      </c>
      <c r="P115" s="9">
        <f>F115/$B115</f>
        <v>0.0277924827951297</v>
      </c>
      <c r="Q115" s="9">
        <f>G115/$B115</f>
        <v>0.575496507795558</v>
      </c>
      <c r="R115" s="9">
        <f>H115/$B115</f>
        <v>0.241960747613946</v>
      </c>
      <c r="S115" s="9">
        <f>I115/$B115</f>
        <v>0.182542744590498</v>
      </c>
      <c r="T115" s="9">
        <f>J115/$B115</f>
        <v>0.424503492204444</v>
      </c>
      <c r="V115" s="11">
        <f>W115/(1+W115)</f>
        <v>0.193548387096774</v>
      </c>
      <c r="W115" s="3">
        <v>0.24</v>
      </c>
      <c r="X115" s="10">
        <v>1.51</v>
      </c>
      <c r="Y115">
        <v>114.72</v>
      </c>
      <c r="Z115" s="2">
        <v>3.79</v>
      </c>
    </row>
    <row r="116" spans="1:26">
      <c r="A116" s="16">
        <v>42689</v>
      </c>
      <c r="B116" s="20">
        <v>187.3</v>
      </c>
      <c r="C116" s="2">
        <f>V116*B116</f>
        <v>36.2516129032258</v>
      </c>
      <c r="D116" s="2">
        <f>D115</f>
        <v>25.6</v>
      </c>
      <c r="E116" s="2">
        <f>E115</f>
        <v>41.3</v>
      </c>
      <c r="F116" s="2">
        <f>F115</f>
        <v>5.25</v>
      </c>
      <c r="G116" s="2">
        <f>SUM(C116:F116)</f>
        <v>108.401612903226</v>
      </c>
      <c r="H116" s="2">
        <f>X116/Z116*Y116</f>
        <v>45.1478601583113</v>
      </c>
      <c r="I116" s="2">
        <f>B116-H116-C116-F116-E116-D116</f>
        <v>33.7505269384629</v>
      </c>
      <c r="J116" s="2">
        <f>SUM(H116:I116)</f>
        <v>78.8983870967742</v>
      </c>
      <c r="L116" s="9">
        <f>B116/$B116</f>
        <v>1</v>
      </c>
      <c r="M116" s="9">
        <f>C116/$B116</f>
        <v>0.193548387096774</v>
      </c>
      <c r="N116" s="9">
        <f>D116/$B116</f>
        <v>0.136679124399359</v>
      </c>
      <c r="O116" s="9">
        <f>E116/$B116</f>
        <v>0.220501868659904</v>
      </c>
      <c r="P116" s="9">
        <f>F116/$B116</f>
        <v>0.0280298985584624</v>
      </c>
      <c r="Q116" s="9">
        <f>G116/$B116</f>
        <v>0.578759278714501</v>
      </c>
      <c r="R116" s="9">
        <f>H116/$B116</f>
        <v>0.24104570292745</v>
      </c>
      <c r="S116" s="9">
        <f>I116/$B116</f>
        <v>0.180195018358051</v>
      </c>
      <c r="T116" s="9">
        <f>J116/$B116</f>
        <v>0.4212407212855</v>
      </c>
      <c r="V116" s="11">
        <f>W116/(1+W116)</f>
        <v>0.193548387096774</v>
      </c>
      <c r="W116" s="3">
        <v>0.24</v>
      </c>
      <c r="X116" s="10">
        <v>1.529</v>
      </c>
      <c r="Y116">
        <v>111.91</v>
      </c>
      <c r="Z116" s="2">
        <v>3.79</v>
      </c>
    </row>
    <row r="117" spans="1:26">
      <c r="A117" s="16">
        <v>42719</v>
      </c>
      <c r="B117" s="20">
        <v>190.3</v>
      </c>
      <c r="C117" s="2">
        <f>V117*B117</f>
        <v>36.8322580645161</v>
      </c>
      <c r="D117" s="2">
        <f>D116</f>
        <v>25.6</v>
      </c>
      <c r="E117" s="2">
        <f>E116</f>
        <v>41.3</v>
      </c>
      <c r="F117" s="2">
        <f>F116</f>
        <v>5.25</v>
      </c>
      <c r="G117" s="2">
        <f>SUM(C117:F117)</f>
        <v>108.982258064516</v>
      </c>
      <c r="H117" s="2">
        <f>X117/Z117*Y117</f>
        <v>44.9663166226913</v>
      </c>
      <c r="I117" s="2">
        <f>B117-H117-C117-F117-E117-D117</f>
        <v>36.3514253127926</v>
      </c>
      <c r="J117" s="2">
        <f>SUM(H117:I117)</f>
        <v>81.3177419354839</v>
      </c>
      <c r="L117" s="9">
        <f>B117/$B117</f>
        <v>1</v>
      </c>
      <c r="M117" s="9">
        <f>C117/$B117</f>
        <v>0.193548387096774</v>
      </c>
      <c r="N117" s="9">
        <f>D117/$B117</f>
        <v>0.13452443510247</v>
      </c>
      <c r="O117" s="9">
        <f>E117/$B117</f>
        <v>0.217025748817656</v>
      </c>
      <c r="P117" s="9">
        <f>F117/$B117</f>
        <v>0.0275880189174987</v>
      </c>
      <c r="Q117" s="9">
        <f>G117/$B117</f>
        <v>0.572686589934398</v>
      </c>
      <c r="R117" s="9">
        <f>H117/$B117</f>
        <v>0.236291732121342</v>
      </c>
      <c r="S117" s="9">
        <f>I117/$B117</f>
        <v>0.19102167794426</v>
      </c>
      <c r="T117" s="9">
        <f>J117/$B117</f>
        <v>0.427313410065601</v>
      </c>
      <c r="V117" s="11">
        <f>W117/(1+W117)</f>
        <v>0.193548387096774</v>
      </c>
      <c r="W117" s="3">
        <v>0.24</v>
      </c>
      <c r="X117" s="10">
        <v>1.529</v>
      </c>
      <c r="Y117">
        <v>111.46</v>
      </c>
      <c r="Z117" s="2">
        <v>3.79</v>
      </c>
    </row>
    <row r="118" spans="1:26">
      <c r="A118" s="16">
        <v>42750</v>
      </c>
      <c r="B118" s="20">
        <v>194.4</v>
      </c>
      <c r="C118" s="2">
        <f>V118*B118</f>
        <v>37.6258064516129</v>
      </c>
      <c r="D118" s="2">
        <v>26.8</v>
      </c>
      <c r="E118" s="2">
        <v>43.25</v>
      </c>
      <c r="F118" s="2">
        <v>5.5</v>
      </c>
      <c r="G118" s="2">
        <f>SUM(C118:F118)</f>
        <v>113.175806451613</v>
      </c>
      <c r="H118" s="2">
        <f>X118/Z118*Y118</f>
        <v>50.6685857519789</v>
      </c>
      <c r="I118" s="2">
        <f>B118-H118-C118-F118-E118-D118</f>
        <v>30.5556077964082</v>
      </c>
      <c r="J118" s="2">
        <f>SUM(H118:I118)</f>
        <v>81.2241935483871</v>
      </c>
      <c r="L118" s="9">
        <f>B118/$B118</f>
        <v>1</v>
      </c>
      <c r="M118" s="9">
        <f>C118/$B118</f>
        <v>0.193548387096774</v>
      </c>
      <c r="N118" s="9">
        <f>D118/$B118</f>
        <v>0.137860082304527</v>
      </c>
      <c r="O118" s="9">
        <f>E118/$B118</f>
        <v>0.222479423868313</v>
      </c>
      <c r="P118" s="9">
        <f>F118/$B118</f>
        <v>0.0282921810699589</v>
      </c>
      <c r="Q118" s="9">
        <f>G118/$B118</f>
        <v>0.582180074339573</v>
      </c>
      <c r="R118" s="9">
        <f>H118/$B118</f>
        <v>0.260640873209768</v>
      </c>
      <c r="S118" s="9">
        <f>I118/$B118</f>
        <v>0.157179052450659</v>
      </c>
      <c r="T118" s="9">
        <f>J118/$B118</f>
        <v>0.417819925660428</v>
      </c>
      <c r="V118" s="11">
        <f>W118/(1+W118)</f>
        <v>0.193548387096774</v>
      </c>
      <c r="W118" s="3">
        <v>0.24</v>
      </c>
      <c r="X118" s="10">
        <v>1.682</v>
      </c>
      <c r="Y118">
        <v>114.17</v>
      </c>
      <c r="Z118" s="2">
        <v>3.79</v>
      </c>
    </row>
    <row r="119" spans="1:26">
      <c r="A119" s="16">
        <v>42781</v>
      </c>
      <c r="B119" s="20">
        <v>193.4</v>
      </c>
      <c r="C119" s="2">
        <f>V119*B119</f>
        <v>37.4322580645161</v>
      </c>
      <c r="D119" s="2">
        <v>26.8</v>
      </c>
      <c r="E119" s="2">
        <v>43.25</v>
      </c>
      <c r="F119" s="2">
        <v>5.5</v>
      </c>
      <c r="G119" s="2">
        <f>SUM(C119:F119)</f>
        <v>112.982258064516</v>
      </c>
      <c r="H119" s="2">
        <f>X119/Z119*Y119</f>
        <v>46.106437994723</v>
      </c>
      <c r="I119" s="2">
        <f>B119-H119-C119-F119-E119-D119</f>
        <v>34.3113039407609</v>
      </c>
      <c r="J119" s="2">
        <f>SUM(H119:I119)</f>
        <v>80.4177419354839</v>
      </c>
      <c r="L119" s="9">
        <f>B119/$B119</f>
        <v>1</v>
      </c>
      <c r="M119" s="9">
        <f>C119/$B119</f>
        <v>0.193548387096774</v>
      </c>
      <c r="N119" s="9">
        <f>D119/$B119</f>
        <v>0.138572905894519</v>
      </c>
      <c r="O119" s="9">
        <f>E119/$B119</f>
        <v>0.223629782833506</v>
      </c>
      <c r="P119" s="9">
        <f>F119/$B119</f>
        <v>0.0284384694932782</v>
      </c>
      <c r="Q119" s="9">
        <f>G119/$B119</f>
        <v>0.584189545318077</v>
      </c>
      <c r="R119" s="9">
        <f>H119/$B119</f>
        <v>0.238399369155755</v>
      </c>
      <c r="S119" s="9">
        <f>I119/$B119</f>
        <v>0.177411085526168</v>
      </c>
      <c r="T119" s="9">
        <f>J119/$B119</f>
        <v>0.415810454681923</v>
      </c>
      <c r="V119" s="11">
        <f>W119/(1+W119)</f>
        <v>0.193548387096774</v>
      </c>
      <c r="W119" s="3">
        <v>0.24</v>
      </c>
      <c r="X119" s="10">
        <v>1.563</v>
      </c>
      <c r="Y119">
        <v>111.8</v>
      </c>
      <c r="Z119" s="2">
        <v>3.79</v>
      </c>
    </row>
    <row r="120" spans="1:26">
      <c r="A120" s="16">
        <v>42809</v>
      </c>
      <c r="B120" s="20">
        <v>197.4</v>
      </c>
      <c r="C120" s="2">
        <f>V120*B120</f>
        <v>38.2064516129032</v>
      </c>
      <c r="D120" s="2">
        <f>D119</f>
        <v>26.8</v>
      </c>
      <c r="E120" s="2">
        <f>E119</f>
        <v>43.25</v>
      </c>
      <c r="F120" s="2">
        <f>F119</f>
        <v>5.5</v>
      </c>
      <c r="G120" s="2">
        <f>SUM(C120:F120)</f>
        <v>113.756451612903</v>
      </c>
      <c r="H120" s="2">
        <f>X120/Z120*Y120</f>
        <v>42.8861424802111</v>
      </c>
      <c r="I120" s="2">
        <f>B120-H120-C120-F120-E120-D120</f>
        <v>40.7574059068857</v>
      </c>
      <c r="J120" s="2">
        <f>SUM(H120:I120)</f>
        <v>83.6435483870968</v>
      </c>
      <c r="L120" s="9">
        <f>B120/$B120</f>
        <v>1</v>
      </c>
      <c r="M120" s="9">
        <f>C120/$B120</f>
        <v>0.193548387096774</v>
      </c>
      <c r="N120" s="9">
        <f>D120/$B120</f>
        <v>0.135764944275583</v>
      </c>
      <c r="O120" s="9">
        <f>E120/$B120</f>
        <v>0.219098277608916</v>
      </c>
      <c r="P120" s="9">
        <f>F120/$B120</f>
        <v>0.0278622087132725</v>
      </c>
      <c r="Q120" s="9">
        <f>G120/$B120</f>
        <v>0.576273817694544</v>
      </c>
      <c r="R120" s="9">
        <f>H120/$B120</f>
        <v>0.217255027761961</v>
      </c>
      <c r="S120" s="9">
        <f>I120/$B120</f>
        <v>0.206471154543494</v>
      </c>
      <c r="T120" s="9">
        <f>J120/$B120</f>
        <v>0.423726182305455</v>
      </c>
      <c r="V120" s="11">
        <f>W120/(1+W120)</f>
        <v>0.193548387096774</v>
      </c>
      <c r="W120" s="3">
        <v>0.24</v>
      </c>
      <c r="X120" s="10">
        <v>1.492</v>
      </c>
      <c r="Y120">
        <v>108.94</v>
      </c>
      <c r="Z120" s="2">
        <v>3.79</v>
      </c>
    </row>
    <row r="121" spans="1:26">
      <c r="A121" s="16">
        <v>42840</v>
      </c>
      <c r="B121" s="20">
        <v>199.9</v>
      </c>
      <c r="C121" s="2">
        <f>V121*B121</f>
        <v>38.6903225806451</v>
      </c>
      <c r="D121" s="2">
        <f>D120</f>
        <v>26.8</v>
      </c>
      <c r="E121" s="2">
        <f>E120</f>
        <v>43.25</v>
      </c>
      <c r="F121" s="2">
        <f>F120</f>
        <v>5.5</v>
      </c>
      <c r="G121" s="2">
        <f>SUM(C121:F121)</f>
        <v>114.240322580645</v>
      </c>
      <c r="H121" s="2">
        <f>X121/Z121*Y121</f>
        <v>48.2166754617414</v>
      </c>
      <c r="I121" s="2">
        <f>B121-H121-C121-F121-E121-D121</f>
        <v>37.4430019576135</v>
      </c>
      <c r="J121" s="2">
        <f>SUM(H121:I121)</f>
        <v>85.6596774193549</v>
      </c>
      <c r="L121" s="9">
        <f>B121/$B121</f>
        <v>1</v>
      </c>
      <c r="M121" s="9">
        <f>C121/$B121</f>
        <v>0.193548387096774</v>
      </c>
      <c r="N121" s="9">
        <f>D121/$B121</f>
        <v>0.134067033516758</v>
      </c>
      <c r="O121" s="9">
        <f>E121/$B121</f>
        <v>0.216358179089545</v>
      </c>
      <c r="P121" s="9">
        <f>F121/$B121</f>
        <v>0.0275137568784392</v>
      </c>
      <c r="Q121" s="9">
        <f>G121/$B121</f>
        <v>0.571487356581516</v>
      </c>
      <c r="R121" s="9">
        <f>H121/$B121</f>
        <v>0.241203979298356</v>
      </c>
      <c r="S121" s="9">
        <f>I121/$B121</f>
        <v>0.187308664120128</v>
      </c>
      <c r="T121" s="9">
        <f>J121/$B121</f>
        <v>0.428512643418484</v>
      </c>
      <c r="V121" s="11">
        <f>W121/(1+W121)</f>
        <v>0.193548387096774</v>
      </c>
      <c r="W121" s="3">
        <v>0.24</v>
      </c>
      <c r="X121" s="10">
        <v>1.636</v>
      </c>
      <c r="Y121">
        <v>111.7</v>
      </c>
      <c r="Z121" s="2">
        <v>3.79</v>
      </c>
    </row>
    <row r="122" spans="1:26">
      <c r="A122" s="16">
        <v>42870</v>
      </c>
      <c r="B122" s="20">
        <v>195.9</v>
      </c>
      <c r="C122" s="2">
        <f>V122*B122</f>
        <v>37.916129032258</v>
      </c>
      <c r="D122" s="2">
        <f>D121</f>
        <v>26.8</v>
      </c>
      <c r="E122" s="2">
        <f>E121</f>
        <v>43.25</v>
      </c>
      <c r="F122" s="2">
        <f>F121</f>
        <v>5.5</v>
      </c>
      <c r="G122" s="2">
        <f>SUM(C122:F122)</f>
        <v>113.466129032258</v>
      </c>
      <c r="H122" s="2">
        <f>X122/Z122*Y122</f>
        <v>40.7065329815303</v>
      </c>
      <c r="I122" s="2">
        <f>B122-H122-C122-F122-E122-D122</f>
        <v>41.7273379862117</v>
      </c>
      <c r="J122" s="2">
        <f>SUM(H122:I122)</f>
        <v>82.433870967742</v>
      </c>
      <c r="L122" s="9">
        <f>B122/$B122</f>
        <v>1</v>
      </c>
      <c r="M122" s="9">
        <f>C122/$B122</f>
        <v>0.193548387096774</v>
      </c>
      <c r="N122" s="9">
        <f>D122/$B122</f>
        <v>0.1368044920878</v>
      </c>
      <c r="O122" s="9">
        <f>E122/$B122</f>
        <v>0.220775906074528</v>
      </c>
      <c r="P122" s="9">
        <f>F122/$B122</f>
        <v>0.0280755487493619</v>
      </c>
      <c r="Q122" s="9">
        <f>G122/$B122</f>
        <v>0.579204334008464</v>
      </c>
      <c r="R122" s="9">
        <f>H122/$B122</f>
        <v>0.207792409298266</v>
      </c>
      <c r="S122" s="9">
        <f>I122/$B122</f>
        <v>0.213003256693271</v>
      </c>
      <c r="T122" s="9">
        <f>J122/$B122</f>
        <v>0.420795665991536</v>
      </c>
      <c r="V122" s="11">
        <f>W122/(1+W122)</f>
        <v>0.193548387096774</v>
      </c>
      <c r="W122" s="3">
        <v>0.24</v>
      </c>
      <c r="X122" s="10">
        <v>1.456</v>
      </c>
      <c r="Y122">
        <v>105.96</v>
      </c>
      <c r="Z122" s="2">
        <v>3.79</v>
      </c>
    </row>
    <row r="123" spans="1:26">
      <c r="A123" s="16">
        <v>42901</v>
      </c>
      <c r="B123" s="20">
        <v>186.4</v>
      </c>
      <c r="C123" s="2">
        <f>V123*B123</f>
        <v>36.0774193548387</v>
      </c>
      <c r="D123" s="2">
        <f>D122</f>
        <v>26.8</v>
      </c>
      <c r="E123" s="2">
        <f>E122</f>
        <v>43.25</v>
      </c>
      <c r="F123" s="2">
        <f>F122</f>
        <v>5.5</v>
      </c>
      <c r="G123" s="2">
        <f>SUM(C123:F123)</f>
        <v>111.627419354839</v>
      </c>
      <c r="H123" s="2">
        <f>X123/Z123*Y123</f>
        <v>41.3940105540897</v>
      </c>
      <c r="I123" s="2">
        <f>B123-H123-C123-F123-E123-D123</f>
        <v>33.3785700910716</v>
      </c>
      <c r="J123" s="2">
        <f>SUM(H123:I123)</f>
        <v>74.7725806451613</v>
      </c>
      <c r="L123" s="9">
        <f>B123/$B123</f>
        <v>1</v>
      </c>
      <c r="M123" s="9">
        <f>C123/$B123</f>
        <v>0.193548387096774</v>
      </c>
      <c r="N123" s="9">
        <f>D123/$B123</f>
        <v>0.143776824034335</v>
      </c>
      <c r="O123" s="9">
        <f>E123/$B123</f>
        <v>0.232027896995708</v>
      </c>
      <c r="P123" s="9">
        <f>F123/$B123</f>
        <v>0.0295064377682403</v>
      </c>
      <c r="Q123" s="9">
        <f>G123/$B123</f>
        <v>0.598859545895059</v>
      </c>
      <c r="R123" s="9">
        <f>H123/$B123</f>
        <v>0.222070872071297</v>
      </c>
      <c r="S123" s="9">
        <f>I123/$B123</f>
        <v>0.179069582033646</v>
      </c>
      <c r="T123" s="9">
        <f>J123/$B123</f>
        <v>0.401140454104943</v>
      </c>
      <c r="V123" s="11">
        <f>W123/(1+W123)</f>
        <v>0.193548387096774</v>
      </c>
      <c r="W123" s="3">
        <v>0.24</v>
      </c>
      <c r="X123" s="10">
        <v>1.585</v>
      </c>
      <c r="Y123">
        <v>98.98</v>
      </c>
      <c r="Z123" s="2">
        <v>3.79</v>
      </c>
    </row>
    <row r="124" spans="1:26">
      <c r="A124" s="16">
        <v>42931</v>
      </c>
      <c r="B124" s="20">
        <v>184.7</v>
      </c>
      <c r="C124" s="2">
        <f>V124*B124</f>
        <v>35.7483870967742</v>
      </c>
      <c r="D124" s="2">
        <f>D123</f>
        <v>26.8</v>
      </c>
      <c r="E124" s="2">
        <f>E123</f>
        <v>43.25</v>
      </c>
      <c r="F124" s="2">
        <f>F123</f>
        <v>5.5</v>
      </c>
      <c r="G124" s="2">
        <f>SUM(C124:F124)</f>
        <v>111.298387096774</v>
      </c>
      <c r="H124" s="2">
        <f>X124/Z124*Y124</f>
        <v>41.217055408971</v>
      </c>
      <c r="I124" s="2">
        <f>B124-H124-C124-F124-E124-D124</f>
        <v>32.1845574942548</v>
      </c>
      <c r="J124" s="2">
        <f>SUM(H124:I124)</f>
        <v>73.4016129032258</v>
      </c>
      <c r="L124" s="9">
        <f>B124/$B124</f>
        <v>1</v>
      </c>
      <c r="M124" s="9">
        <f>C124/$B124</f>
        <v>0.193548387096774</v>
      </c>
      <c r="N124" s="9">
        <f>D124/$B124</f>
        <v>0.145100162425555</v>
      </c>
      <c r="O124" s="9">
        <f>E124/$B124</f>
        <v>0.234163508391987</v>
      </c>
      <c r="P124" s="9">
        <f>F124/$B124</f>
        <v>0.0297780184082296</v>
      </c>
      <c r="Q124" s="9">
        <f>G124/$B124</f>
        <v>0.602590076322545</v>
      </c>
      <c r="R124" s="9">
        <f>H124/$B124</f>
        <v>0.223156769945701</v>
      </c>
      <c r="S124" s="9">
        <f>I124/$B124</f>
        <v>0.174253153731753</v>
      </c>
      <c r="T124" s="9">
        <f>J124/$B124</f>
        <v>0.397409923677454</v>
      </c>
      <c r="V124" s="11">
        <f>W124/(1+W124)</f>
        <v>0.193548387096774</v>
      </c>
      <c r="W124" s="3">
        <v>0.24</v>
      </c>
      <c r="X124" s="10">
        <v>1.494</v>
      </c>
      <c r="Y124">
        <v>104.56</v>
      </c>
      <c r="Z124" s="2">
        <v>3.79</v>
      </c>
    </row>
    <row r="125" spans="1:26">
      <c r="A125" s="16">
        <v>42962</v>
      </c>
      <c r="B125" s="20">
        <v>188.7</v>
      </c>
      <c r="C125" s="2">
        <f>V125*B125</f>
        <v>36.5225806451613</v>
      </c>
      <c r="D125" s="2">
        <f>D124</f>
        <v>26.8</v>
      </c>
      <c r="E125" s="2">
        <f>E124</f>
        <v>43.25</v>
      </c>
      <c r="F125" s="2">
        <f>F124</f>
        <v>5.5</v>
      </c>
      <c r="G125" s="2">
        <f>SUM(C125:F125)</f>
        <v>112.072580645161</v>
      </c>
      <c r="H125" s="2">
        <f>X125/Z125*Y125</f>
        <v>46.4032084432718</v>
      </c>
      <c r="I125" s="2">
        <f>B125-H125-C125-F125-E125-D125</f>
        <v>30.2242109115669</v>
      </c>
      <c r="J125" s="2">
        <f>SUM(H125:I125)</f>
        <v>76.6274193548387</v>
      </c>
      <c r="L125" s="9">
        <f>B125/$B125</f>
        <v>1</v>
      </c>
      <c r="M125" s="9">
        <f>C125/$B125</f>
        <v>0.193548387096774</v>
      </c>
      <c r="N125" s="9">
        <f>D125/$B125</f>
        <v>0.142024377318495</v>
      </c>
      <c r="O125" s="9">
        <f>E125/$B125</f>
        <v>0.229199788023317</v>
      </c>
      <c r="P125" s="9">
        <f>F125/$B125</f>
        <v>0.0291467938526762</v>
      </c>
      <c r="Q125" s="9">
        <f>G125/$B125</f>
        <v>0.593919346291261</v>
      </c>
      <c r="R125" s="9">
        <f>H125/$B125</f>
        <v>0.245909954654329</v>
      </c>
      <c r="S125" s="9">
        <f>I125/$B125</f>
        <v>0.160170699054409</v>
      </c>
      <c r="T125" s="9">
        <f>J125/$B125</f>
        <v>0.406080653708737</v>
      </c>
      <c r="V125" s="11">
        <f>W125/(1+W125)</f>
        <v>0.193548387096774</v>
      </c>
      <c r="W125" s="3">
        <v>0.24</v>
      </c>
      <c r="X125" s="10">
        <v>1.664</v>
      </c>
      <c r="Y125">
        <v>105.69</v>
      </c>
      <c r="Z125" s="2">
        <v>3.79</v>
      </c>
    </row>
    <row r="126" spans="1:26">
      <c r="A126" s="16">
        <v>42993</v>
      </c>
      <c r="B126" s="20">
        <v>187.9</v>
      </c>
      <c r="C126" s="2">
        <f>V126*B126</f>
        <v>36.3677419354838</v>
      </c>
      <c r="D126" s="2">
        <f>D125</f>
        <v>26.8</v>
      </c>
      <c r="E126" s="2">
        <f>E125</f>
        <v>43.25</v>
      </c>
      <c r="F126" s="2">
        <f>F125</f>
        <v>5.5</v>
      </c>
      <c r="G126" s="2">
        <f>SUM(C126:F126)</f>
        <v>111.917741935484</v>
      </c>
      <c r="H126" s="2">
        <f>X126/Z126*Y126</f>
        <v>54.6051451187335</v>
      </c>
      <c r="I126" s="2">
        <f>B126-H126-C126-F126-E126-D126</f>
        <v>21.3771129457827</v>
      </c>
      <c r="J126" s="2">
        <f>SUM(H126:I126)</f>
        <v>75.9822580645162</v>
      </c>
      <c r="L126" s="9">
        <f>B126/$B126</f>
        <v>1</v>
      </c>
      <c r="M126" s="9">
        <f>C126/$B126</f>
        <v>0.193548387096774</v>
      </c>
      <c r="N126" s="9">
        <f>D126/$B126</f>
        <v>0.14262905800958</v>
      </c>
      <c r="O126" s="9">
        <f>E126/$B126</f>
        <v>0.230175625332624</v>
      </c>
      <c r="P126" s="9">
        <f>F126/$B126</f>
        <v>0.0292708887706227</v>
      </c>
      <c r="Q126" s="9">
        <f>G126/$B126</f>
        <v>0.595623959209601</v>
      </c>
      <c r="R126" s="9">
        <f>H126/$B126</f>
        <v>0.290607478013483</v>
      </c>
      <c r="S126" s="9">
        <f>I126/$B126</f>
        <v>0.113768562776917</v>
      </c>
      <c r="T126" s="9">
        <f>J126/$B126</f>
        <v>0.4043760407904</v>
      </c>
      <c r="V126" s="11">
        <f>W126/(1+W126)</f>
        <v>0.193548387096774</v>
      </c>
      <c r="W126" s="3">
        <v>0.24</v>
      </c>
      <c r="X126" s="10">
        <v>1.95</v>
      </c>
      <c r="Y126">
        <v>106.13</v>
      </c>
      <c r="Z126" s="2">
        <v>3.79</v>
      </c>
    </row>
    <row r="127" spans="1:26">
      <c r="A127" s="16">
        <v>43023</v>
      </c>
      <c r="B127" s="20">
        <v>187.9</v>
      </c>
      <c r="C127" s="2">
        <f>V127*B127</f>
        <v>36.3677419354838</v>
      </c>
      <c r="D127" s="2">
        <f>D126</f>
        <v>26.8</v>
      </c>
      <c r="E127" s="2">
        <f>E126</f>
        <v>43.25</v>
      </c>
      <c r="F127" s="2">
        <f>F126</f>
        <v>5.5</v>
      </c>
      <c r="G127" s="2">
        <f>SUM(C127:F127)</f>
        <v>111.917741935484</v>
      </c>
      <c r="H127" s="2">
        <f>X127/Z127*Y127</f>
        <v>45.7995778364116</v>
      </c>
      <c r="I127" s="2">
        <f>B127-H127-C127-F127-E127-D127</f>
        <v>30.1826802281046</v>
      </c>
      <c r="J127" s="2">
        <f>SUM(H127:I127)</f>
        <v>75.9822580645162</v>
      </c>
      <c r="L127" s="9">
        <f>B127/$B127</f>
        <v>1</v>
      </c>
      <c r="M127" s="9">
        <f>C127/$B127</f>
        <v>0.193548387096774</v>
      </c>
      <c r="N127" s="9">
        <f>D127/$B127</f>
        <v>0.14262905800958</v>
      </c>
      <c r="O127" s="9">
        <f>E127/$B127</f>
        <v>0.230175625332624</v>
      </c>
      <c r="P127" s="9">
        <f>F127/$B127</f>
        <v>0.0292708887706227</v>
      </c>
      <c r="Q127" s="9">
        <f>G127/$B127</f>
        <v>0.595623959209601</v>
      </c>
      <c r="R127" s="9">
        <f>H127/$B127</f>
        <v>0.24374442701656</v>
      </c>
      <c r="S127" s="9">
        <f>I127/$B127</f>
        <v>0.16063161377384</v>
      </c>
      <c r="T127" s="9">
        <f>J127/$B127</f>
        <v>0.4043760407904</v>
      </c>
      <c r="V127" s="11">
        <f>W127/(1+W127)</f>
        <v>0.193548387096774</v>
      </c>
      <c r="W127" s="3">
        <v>0.24</v>
      </c>
      <c r="X127" s="10">
        <v>1.645</v>
      </c>
      <c r="Y127">
        <v>105.52</v>
      </c>
      <c r="Z127" s="2">
        <v>3.79</v>
      </c>
    </row>
    <row r="128" spans="1:26">
      <c r="A128" s="16">
        <v>43054</v>
      </c>
      <c r="B128" s="20">
        <v>193.9</v>
      </c>
      <c r="C128" s="2">
        <f>V128*B128</f>
        <v>37.5290322580645</v>
      </c>
      <c r="D128" s="2">
        <f>D127</f>
        <v>26.8</v>
      </c>
      <c r="E128" s="2">
        <f>E127</f>
        <v>43.25</v>
      </c>
      <c r="F128" s="2">
        <f>F127</f>
        <v>5.5</v>
      </c>
      <c r="G128" s="2">
        <f>SUM(C128:F128)</f>
        <v>113.079032258065</v>
      </c>
      <c r="H128" s="2">
        <f>X128/Z128*Y128</f>
        <v>50.7540158311346</v>
      </c>
      <c r="I128" s="2">
        <f>B128-H128-C128-F128-E128-D128</f>
        <v>30.0669519108009</v>
      </c>
      <c r="J128" s="2">
        <f>SUM(H128:I128)</f>
        <v>80.8209677419355</v>
      </c>
      <c r="L128" s="9">
        <f>B128/$B128</f>
        <v>1</v>
      </c>
      <c r="M128" s="9">
        <f>C128/$B128</f>
        <v>0.193548387096774</v>
      </c>
      <c r="N128" s="9">
        <f>D128/$B128</f>
        <v>0.13821557503868</v>
      </c>
      <c r="O128" s="9">
        <f>E128/$B128</f>
        <v>0.223053120165034</v>
      </c>
      <c r="P128" s="9">
        <f>F128/$B128</f>
        <v>0.0283651366683858</v>
      </c>
      <c r="Q128" s="9">
        <f>G128/$B128</f>
        <v>0.583182218968876</v>
      </c>
      <c r="R128" s="9">
        <f>H128/$B128</f>
        <v>0.261753562821736</v>
      </c>
      <c r="S128" s="9">
        <f>I128/$B128</f>
        <v>0.155064218209391</v>
      </c>
      <c r="T128" s="9">
        <f>J128/$B128</f>
        <v>0.416817781031127</v>
      </c>
      <c r="V128" s="11">
        <f>W128/(1+W128)</f>
        <v>0.193548387096774</v>
      </c>
      <c r="W128" s="3">
        <v>0.24</v>
      </c>
      <c r="X128" s="10">
        <v>1.836</v>
      </c>
      <c r="Y128">
        <v>104.77</v>
      </c>
      <c r="Z128" s="2">
        <v>3.79</v>
      </c>
    </row>
    <row r="129" spans="1:26">
      <c r="A129" s="16">
        <v>43084</v>
      </c>
      <c r="B129" s="20">
        <v>195.9</v>
      </c>
      <c r="C129" s="2">
        <f>V129*B129</f>
        <v>37.916129032258</v>
      </c>
      <c r="D129" s="2">
        <f>D128</f>
        <v>26.8</v>
      </c>
      <c r="E129" s="2">
        <f>E128</f>
        <v>43.25</v>
      </c>
      <c r="F129" s="2">
        <f>F128</f>
        <v>5.5</v>
      </c>
      <c r="G129" s="2">
        <f>SUM(C129:F129)</f>
        <v>113.466129032258</v>
      </c>
      <c r="H129" s="2">
        <f>X129/Z129*Y129</f>
        <v>49.0945646437995</v>
      </c>
      <c r="I129" s="2">
        <f>B129-H129-C129-F129-E129-D129</f>
        <v>33.3393063239425</v>
      </c>
      <c r="J129" s="2">
        <f>SUM(H129:I129)</f>
        <v>82.433870967742</v>
      </c>
      <c r="L129" s="9">
        <f>B129/$B129</f>
        <v>1</v>
      </c>
      <c r="M129" s="9">
        <f>C129/$B129</f>
        <v>0.193548387096774</v>
      </c>
      <c r="N129" s="9">
        <f>D129/$B129</f>
        <v>0.1368044920878</v>
      </c>
      <c r="O129" s="9">
        <f>E129/$B129</f>
        <v>0.220775906074528</v>
      </c>
      <c r="P129" s="9">
        <f>F129/$B129</f>
        <v>0.0280755487493619</v>
      </c>
      <c r="Q129" s="9">
        <f>G129/$B129</f>
        <v>0.579204334008464</v>
      </c>
      <c r="R129" s="9">
        <f>H129/$B129</f>
        <v>0.250610335088308</v>
      </c>
      <c r="S129" s="9">
        <f>I129/$B129</f>
        <v>0.170185330903229</v>
      </c>
      <c r="T129" s="9">
        <f>J129/$B129</f>
        <v>0.420795665991536</v>
      </c>
      <c r="V129" s="11">
        <f>W129/(1+W129)</f>
        <v>0.193548387096774</v>
      </c>
      <c r="W129" s="3">
        <v>0.24</v>
      </c>
      <c r="X129" s="10">
        <v>1.785</v>
      </c>
      <c r="Y129">
        <v>104.24</v>
      </c>
      <c r="Z129" s="2">
        <v>3.79</v>
      </c>
    </row>
    <row r="130" spans="1:26">
      <c r="A130" s="16">
        <v>43115</v>
      </c>
      <c r="B130" s="20">
        <v>198.8</v>
      </c>
      <c r="C130" s="2">
        <f>V130*B130</f>
        <v>38.4774193548387</v>
      </c>
      <c r="D130" s="2">
        <v>27.35</v>
      </c>
      <c r="E130" s="2">
        <v>44.1</v>
      </c>
      <c r="F130" s="2">
        <v>8.25</v>
      </c>
      <c r="G130" s="2">
        <f>SUM(C130:F130)</f>
        <v>118.177419354839</v>
      </c>
      <c r="H130" s="2">
        <f>X130/Z130*Y130</f>
        <v>49.9302427440633</v>
      </c>
      <c r="I130" s="2">
        <f>B130-H130-C130-F130-E130-D130</f>
        <v>30.692337901098</v>
      </c>
      <c r="J130" s="2">
        <f>SUM(H130:I130)</f>
        <v>80.6225806451613</v>
      </c>
      <c r="L130" s="9">
        <f>B130/$B130</f>
        <v>1</v>
      </c>
      <c r="M130" s="9">
        <f>C130/$B130</f>
        <v>0.193548387096774</v>
      </c>
      <c r="N130" s="9">
        <f>D130/$B130</f>
        <v>0.137575452716298</v>
      </c>
      <c r="O130" s="9">
        <f>E130/$B130</f>
        <v>0.221830985915493</v>
      </c>
      <c r="P130" s="9">
        <f>F130/$B130</f>
        <v>0.0414989939637827</v>
      </c>
      <c r="Q130" s="9">
        <f>G130/$B130</f>
        <v>0.594453819692349</v>
      </c>
      <c r="R130" s="9">
        <f>H130/$B130</f>
        <v>0.251158162696495</v>
      </c>
      <c r="S130" s="9">
        <f>I130/$B130</f>
        <v>0.154388017611157</v>
      </c>
      <c r="T130" s="9">
        <f>J130/$B130</f>
        <v>0.405546180307652</v>
      </c>
      <c r="V130" s="11">
        <f>W130/(1+W130)</f>
        <v>0.193548387096774</v>
      </c>
      <c r="W130" s="3">
        <v>0.24</v>
      </c>
      <c r="X130" s="10">
        <v>1.818</v>
      </c>
      <c r="Y130">
        <v>104.09</v>
      </c>
      <c r="Z130" s="2">
        <v>3.79</v>
      </c>
    </row>
    <row r="131" spans="1:26">
      <c r="A131" s="16">
        <v>43146</v>
      </c>
      <c r="B131" s="20">
        <v>205.9</v>
      </c>
      <c r="C131" s="2">
        <f>V131*B131</f>
        <v>39.8516129032258</v>
      </c>
      <c r="D131" s="2">
        <f>D130</f>
        <v>27.35</v>
      </c>
      <c r="E131" s="2">
        <f>E130</f>
        <v>44.1</v>
      </c>
      <c r="F131" s="2">
        <f>F130</f>
        <v>8.25</v>
      </c>
      <c r="G131" s="2">
        <f>SUM(C131:F131)</f>
        <v>119.551612903226</v>
      </c>
      <c r="H131" s="2">
        <f>X131/Z131*Y131</f>
        <v>52.3132137203166</v>
      </c>
      <c r="I131" s="2">
        <f>B131-H131-C131-F131-E131-D131</f>
        <v>34.0351733764576</v>
      </c>
      <c r="J131" s="2">
        <f>SUM(H131:I131)</f>
        <v>86.3483870967742</v>
      </c>
      <c r="L131" s="9">
        <f>B131/$B131</f>
        <v>1</v>
      </c>
      <c r="M131" s="9">
        <f>C131/$B131</f>
        <v>0.193548387096774</v>
      </c>
      <c r="N131" s="9">
        <f>D131/$B131</f>
        <v>0.13283147158815</v>
      </c>
      <c r="O131" s="9">
        <f>E131/$B131</f>
        <v>0.214181641573579</v>
      </c>
      <c r="P131" s="9">
        <f>F131/$B131</f>
        <v>0.0400679941719281</v>
      </c>
      <c r="Q131" s="9">
        <f>G131/$B131</f>
        <v>0.580629494430432</v>
      </c>
      <c r="R131" s="9">
        <f>H131/$B131</f>
        <v>0.254070974843694</v>
      </c>
      <c r="S131" s="9">
        <f>I131/$B131</f>
        <v>0.165299530725875</v>
      </c>
      <c r="T131" s="9">
        <f>J131/$B131</f>
        <v>0.419370505569569</v>
      </c>
      <c r="V131" s="11">
        <f>W131/(1+W131)</f>
        <v>0.193548387096774</v>
      </c>
      <c r="W131" s="3">
        <v>0.24</v>
      </c>
      <c r="X131" s="10">
        <v>1.958</v>
      </c>
      <c r="Y131">
        <v>101.26</v>
      </c>
      <c r="Z131" s="2">
        <v>3.79</v>
      </c>
    </row>
    <row r="132" spans="1:26">
      <c r="A132" s="16">
        <v>43174</v>
      </c>
      <c r="B132" s="20">
        <v>204.8</v>
      </c>
      <c r="C132" s="2">
        <f>V132*B132</f>
        <v>39.6387096774193</v>
      </c>
      <c r="D132" s="2">
        <f>D131</f>
        <v>27.35</v>
      </c>
      <c r="E132" s="2">
        <f>E131</f>
        <v>44.1</v>
      </c>
      <c r="F132" s="2">
        <f>F131</f>
        <v>8.25</v>
      </c>
      <c r="G132" s="2">
        <f>SUM(C132:F132)</f>
        <v>119.338709677419</v>
      </c>
      <c r="H132" s="2">
        <f>X132/Z132*Y132</f>
        <v>48.5925065963061</v>
      </c>
      <c r="I132" s="2">
        <f>B132-H132-C132-F132-E132-D132</f>
        <v>36.8687837262746</v>
      </c>
      <c r="J132" s="2">
        <f>SUM(H132:I132)</f>
        <v>85.4612903225807</v>
      </c>
      <c r="L132" s="9">
        <f>B132/$B132</f>
        <v>1</v>
      </c>
      <c r="M132" s="9">
        <f>C132/$B132</f>
        <v>0.193548387096774</v>
      </c>
      <c r="N132" s="9">
        <f>D132/$B132</f>
        <v>0.133544921875</v>
      </c>
      <c r="O132" s="9">
        <f>E132/$B132</f>
        <v>0.21533203125</v>
      </c>
      <c r="P132" s="9">
        <f>F132/$B132</f>
        <v>0.040283203125</v>
      </c>
      <c r="Q132" s="9">
        <f>G132/$B132</f>
        <v>0.582708543346773</v>
      </c>
      <c r="R132" s="9">
        <f>H132/$B132</f>
        <v>0.237268098614776</v>
      </c>
      <c r="S132" s="9">
        <f>I132/$B132</f>
        <v>0.18002335803845</v>
      </c>
      <c r="T132" s="9">
        <f>J132/$B132</f>
        <v>0.417291456653226</v>
      </c>
      <c r="V132" s="11">
        <f>W132/(1+W132)</f>
        <v>0.193548387096774</v>
      </c>
      <c r="W132" s="3">
        <v>0.24</v>
      </c>
      <c r="X132" s="10">
        <v>1.84</v>
      </c>
      <c r="Y132">
        <v>100.09</v>
      </c>
      <c r="Z132" s="2">
        <v>3.79</v>
      </c>
    </row>
    <row r="133" spans="1:26">
      <c r="A133" s="16">
        <v>43205</v>
      </c>
      <c r="B133" s="20">
        <v>206.8</v>
      </c>
      <c r="C133" s="2">
        <f>V133*B133</f>
        <v>40.0258064516129</v>
      </c>
      <c r="D133" s="2">
        <f>D132</f>
        <v>27.35</v>
      </c>
      <c r="E133" s="2">
        <f>E132</f>
        <v>44.1</v>
      </c>
      <c r="F133" s="2">
        <f>F132</f>
        <v>8.25</v>
      </c>
      <c r="G133" s="2">
        <f>SUM(C133:F133)</f>
        <v>119.725806451613</v>
      </c>
      <c r="H133" s="2">
        <f>X133/Z133*Y133</f>
        <v>49.0772401055409</v>
      </c>
      <c r="I133" s="2">
        <f>B133-H133-C133-F133-E133-D133</f>
        <v>37.9969534428462</v>
      </c>
      <c r="J133" s="2">
        <f>SUM(H133:I133)</f>
        <v>87.0741935483871</v>
      </c>
      <c r="L133" s="9">
        <f>B133/$B133</f>
        <v>1</v>
      </c>
      <c r="M133" s="9">
        <f>C133/$B133</f>
        <v>0.193548387096774</v>
      </c>
      <c r="N133" s="9">
        <f>D133/$B133</f>
        <v>0.132253384912959</v>
      </c>
      <c r="O133" s="9">
        <f>E133/$B133</f>
        <v>0.213249516441006</v>
      </c>
      <c r="P133" s="9">
        <f>F133/$B133</f>
        <v>0.0398936170212766</v>
      </c>
      <c r="Q133" s="9">
        <f>G133/$B133</f>
        <v>0.578944905472016</v>
      </c>
      <c r="R133" s="9">
        <f>H133/$B133</f>
        <v>0.237317408634144</v>
      </c>
      <c r="S133" s="9">
        <f>I133/$B133</f>
        <v>0.18373768589384</v>
      </c>
      <c r="T133" s="9">
        <f>J133/$B133</f>
        <v>0.421055094527984</v>
      </c>
      <c r="V133" s="11">
        <f>W133/(1+W133)</f>
        <v>0.193548387096774</v>
      </c>
      <c r="W133" s="3">
        <v>0.24</v>
      </c>
      <c r="X133" s="10">
        <v>1.883</v>
      </c>
      <c r="Y133">
        <v>98.78</v>
      </c>
      <c r="Z133" s="2">
        <v>3.79</v>
      </c>
    </row>
    <row r="134" spans="1:26">
      <c r="A134" s="16">
        <v>43235</v>
      </c>
      <c r="B134" s="20">
        <v>214.9</v>
      </c>
      <c r="C134" s="2">
        <f>V134*B134</f>
        <v>41.5935483870967</v>
      </c>
      <c r="D134" s="2">
        <f>D133</f>
        <v>27.35</v>
      </c>
      <c r="E134" s="2">
        <f>E133</f>
        <v>44.1</v>
      </c>
      <c r="F134" s="2">
        <f>F133</f>
        <v>8.25</v>
      </c>
      <c r="G134" s="2">
        <f>SUM(C134:F134)</f>
        <v>121.293548387097</v>
      </c>
      <c r="H134" s="2">
        <f>X134/Z134*Y134</f>
        <v>55.6584036939314</v>
      </c>
      <c r="I134" s="2">
        <f>B134-H134-C134-F134-E134-D134</f>
        <v>37.9480479189719</v>
      </c>
      <c r="J134" s="2">
        <f>SUM(H134:I134)</f>
        <v>93.6064516129033</v>
      </c>
      <c r="L134" s="9">
        <f>B134/$B134</f>
        <v>1</v>
      </c>
      <c r="M134" s="9">
        <f>C134/$B134</f>
        <v>0.193548387096774</v>
      </c>
      <c r="N134" s="9">
        <f>D134/$B134</f>
        <v>0.127268496975337</v>
      </c>
      <c r="O134" s="9">
        <f>E134/$B134</f>
        <v>0.205211726384365</v>
      </c>
      <c r="P134" s="9">
        <f>F134/$B134</f>
        <v>0.0383899488134016</v>
      </c>
      <c r="Q134" s="9">
        <f>G134/$B134</f>
        <v>0.564418559269879</v>
      </c>
      <c r="R134" s="9">
        <f>H134/$B134</f>
        <v>0.258996759860081</v>
      </c>
      <c r="S134" s="9">
        <f>I134/$B134</f>
        <v>0.176584680870041</v>
      </c>
      <c r="T134" s="9">
        <f>J134/$B134</f>
        <v>0.435581440730122</v>
      </c>
      <c r="V134" s="11">
        <f>W134/(1+W134)</f>
        <v>0.193548387096774</v>
      </c>
      <c r="W134" s="3">
        <v>0.24</v>
      </c>
      <c r="X134" s="10">
        <v>2.057</v>
      </c>
      <c r="Y134">
        <v>102.55</v>
      </c>
      <c r="Z134" s="2">
        <v>3.79</v>
      </c>
    </row>
    <row r="135" spans="1:26">
      <c r="A135" s="16">
        <v>43266</v>
      </c>
      <c r="B135" s="20">
        <v>219.9</v>
      </c>
      <c r="C135" s="2">
        <f>V135*B135</f>
        <v>42.5612903225806</v>
      </c>
      <c r="D135" s="2">
        <f>D134</f>
        <v>27.35</v>
      </c>
      <c r="E135" s="2">
        <f>E134</f>
        <v>44.1</v>
      </c>
      <c r="F135" s="2">
        <f>F134</f>
        <v>8.25</v>
      </c>
      <c r="G135" s="2">
        <f>SUM(C135:F135)</f>
        <v>122.261290322581</v>
      </c>
      <c r="H135" s="2">
        <f>X135/Z135*Y135</f>
        <v>59.119907651715</v>
      </c>
      <c r="I135" s="2">
        <f>B135-H135-C135-F135-E135-D135</f>
        <v>38.5188020257044</v>
      </c>
      <c r="J135" s="2">
        <f>SUM(H135:I135)</f>
        <v>97.6387096774194</v>
      </c>
      <c r="L135" s="9">
        <f>B135/$B135</f>
        <v>1</v>
      </c>
      <c r="M135" s="9">
        <f>C135/$B135</f>
        <v>0.193548387096774</v>
      </c>
      <c r="N135" s="9">
        <f>D135/$B135</f>
        <v>0.1243747157799</v>
      </c>
      <c r="O135" s="9">
        <f>E135/$B135</f>
        <v>0.200545702592087</v>
      </c>
      <c r="P135" s="9">
        <f>F135/$B135</f>
        <v>0.0375170532060027</v>
      </c>
      <c r="Q135" s="9">
        <f>G135/$B135</f>
        <v>0.555985858674766</v>
      </c>
      <c r="R135" s="9">
        <f>H135/$B135</f>
        <v>0.268849057079195</v>
      </c>
      <c r="S135" s="9">
        <f>I135/$B135</f>
        <v>0.175165084246041</v>
      </c>
      <c r="T135" s="9">
        <f>J135/$B135</f>
        <v>0.444014141325236</v>
      </c>
      <c r="V135" s="11">
        <f>W135/(1+W135)</f>
        <v>0.193548387096774</v>
      </c>
      <c r="W135" s="3">
        <v>0.24</v>
      </c>
      <c r="X135" s="10">
        <v>2.097</v>
      </c>
      <c r="Y135">
        <v>106.85</v>
      </c>
      <c r="Z135" s="2">
        <v>3.79</v>
      </c>
    </row>
    <row r="136" spans="1:26">
      <c r="A136" s="16">
        <v>43296</v>
      </c>
      <c r="B136" s="20">
        <v>217.8</v>
      </c>
      <c r="C136" s="2">
        <f>V136*B136</f>
        <v>42.1548387096774</v>
      </c>
      <c r="D136" s="2">
        <f>D135</f>
        <v>27.35</v>
      </c>
      <c r="E136" s="2">
        <f>E135</f>
        <v>44.1</v>
      </c>
      <c r="F136" s="2">
        <f>F135</f>
        <v>8.25</v>
      </c>
      <c r="G136" s="2">
        <f>SUM(C136:F136)</f>
        <v>121.854838709677</v>
      </c>
      <c r="H136" s="2">
        <f>X136/Z136*Y136</f>
        <v>58.6623324538259</v>
      </c>
      <c r="I136" s="2">
        <f>B136-H136-C136-F136-E136-D136</f>
        <v>37.2828288364967</v>
      </c>
      <c r="J136" s="2">
        <f>SUM(H136:I136)</f>
        <v>95.9451612903226</v>
      </c>
      <c r="L136" s="9">
        <f>B136/$B136</f>
        <v>1</v>
      </c>
      <c r="M136" s="9">
        <f>C136/$B136</f>
        <v>0.193548387096774</v>
      </c>
      <c r="N136" s="9">
        <f>D136/$B136</f>
        <v>0.125573921028466</v>
      </c>
      <c r="O136" s="9">
        <f>E136/$B136</f>
        <v>0.202479338842975</v>
      </c>
      <c r="P136" s="9">
        <f>F136/$B136</f>
        <v>0.0378787878787879</v>
      </c>
      <c r="Q136" s="9">
        <f>G136/$B136</f>
        <v>0.559480434847002</v>
      </c>
      <c r="R136" s="9">
        <f>H136/$B136</f>
        <v>0.26934036939314</v>
      </c>
      <c r="S136" s="9">
        <f>I136/$B136</f>
        <v>0.171179195759856</v>
      </c>
      <c r="T136" s="9">
        <f>J136/$B136</f>
        <v>0.440519565152996</v>
      </c>
      <c r="V136" s="11">
        <f>W136/(1+W136)</f>
        <v>0.193548387096774</v>
      </c>
      <c r="W136" s="3">
        <v>0.24</v>
      </c>
      <c r="X136" s="10">
        <v>2.088</v>
      </c>
      <c r="Y136">
        <v>106.48</v>
      </c>
      <c r="Z136" s="2">
        <v>3.79</v>
      </c>
    </row>
    <row r="137" spans="1:26">
      <c r="A137" s="16">
        <v>43327</v>
      </c>
      <c r="B137" s="20">
        <v>217.8</v>
      </c>
      <c r="C137" s="2">
        <f>V137*B137</f>
        <v>42.1548387096774</v>
      </c>
      <c r="D137" s="2">
        <f>D136</f>
        <v>27.35</v>
      </c>
      <c r="E137" s="2">
        <f>E136</f>
        <v>44.1</v>
      </c>
      <c r="F137" s="2">
        <f>F136</f>
        <v>8.25</v>
      </c>
      <c r="G137" s="2">
        <f>SUM(C137:F137)</f>
        <v>121.854838709677</v>
      </c>
      <c r="H137" s="2">
        <f>X137/Z137*Y137</f>
        <v>59.599709762533</v>
      </c>
      <c r="I137" s="2">
        <f>B137-H137-C137-F137-E137-D137</f>
        <v>36.3454515277896</v>
      </c>
      <c r="J137" s="2">
        <f>SUM(H137:I137)</f>
        <v>95.9451612903226</v>
      </c>
      <c r="L137" s="9">
        <f>B137/$B137</f>
        <v>1</v>
      </c>
      <c r="M137" s="9">
        <f>C137/$B137</f>
        <v>0.193548387096774</v>
      </c>
      <c r="N137" s="9">
        <f>D137/$B137</f>
        <v>0.125573921028466</v>
      </c>
      <c r="O137" s="9">
        <f>E137/$B137</f>
        <v>0.202479338842975</v>
      </c>
      <c r="P137" s="9">
        <f>F137/$B137</f>
        <v>0.0378787878787879</v>
      </c>
      <c r="Q137" s="9">
        <f>G137/$B137</f>
        <v>0.559480434847002</v>
      </c>
      <c r="R137" s="9">
        <f>H137/$B137</f>
        <v>0.273644213785735</v>
      </c>
      <c r="S137" s="9">
        <f>I137/$B137</f>
        <v>0.166875351367262</v>
      </c>
      <c r="T137" s="9">
        <f>J137/$B137</f>
        <v>0.440519565152996</v>
      </c>
      <c r="V137" s="11">
        <f>W137/(1+W137)</f>
        <v>0.193548387096774</v>
      </c>
      <c r="W137" s="3">
        <v>0.24</v>
      </c>
      <c r="X137" s="10">
        <v>2.095</v>
      </c>
      <c r="Y137">
        <v>107.82</v>
      </c>
      <c r="Z137" s="2">
        <v>3.79</v>
      </c>
    </row>
    <row r="138" spans="1:26">
      <c r="A138" s="16">
        <v>43358</v>
      </c>
      <c r="B138" s="20">
        <v>222.9</v>
      </c>
      <c r="C138" s="2">
        <f>V138*B138</f>
        <v>43.1419354838709</v>
      </c>
      <c r="D138" s="2">
        <f>D137</f>
        <v>27.35</v>
      </c>
      <c r="E138" s="2">
        <f>E137</f>
        <v>44.1</v>
      </c>
      <c r="F138" s="2">
        <f>F137</f>
        <v>8.25</v>
      </c>
      <c r="G138" s="2">
        <f>SUM(C138:F138)</f>
        <v>122.841935483871</v>
      </c>
      <c r="H138" s="2">
        <f>X138/Z138*Y138</f>
        <v>61.4010976253298</v>
      </c>
      <c r="I138" s="2">
        <f>B138-H138-C138-F138-E138-D138</f>
        <v>38.6569668907993</v>
      </c>
      <c r="J138" s="2">
        <f>SUM(H138:I138)</f>
        <v>100.058064516129</v>
      </c>
      <c r="L138" s="9">
        <f>B138/$B138</f>
        <v>1</v>
      </c>
      <c r="M138" s="9">
        <f>C138/$B138</f>
        <v>0.193548387096774</v>
      </c>
      <c r="N138" s="9">
        <f>D138/$B138</f>
        <v>0.122700762673845</v>
      </c>
      <c r="O138" s="9">
        <f>E138/$B138</f>
        <v>0.197846567967699</v>
      </c>
      <c r="P138" s="9">
        <f>F138/$B138</f>
        <v>0.0370121130551817</v>
      </c>
      <c r="Q138" s="9">
        <f>G138/$B138</f>
        <v>0.551107830793499</v>
      </c>
      <c r="R138" s="9">
        <f>H138/$B138</f>
        <v>0.275464771760116</v>
      </c>
      <c r="S138" s="9">
        <f>I138/$B138</f>
        <v>0.173427397446385</v>
      </c>
      <c r="T138" s="9">
        <f>J138/$B138</f>
        <v>0.448892169206501</v>
      </c>
      <c r="V138" s="11">
        <f>W138/(1+W138)</f>
        <v>0.193548387096774</v>
      </c>
      <c r="W138" s="3">
        <v>0.24</v>
      </c>
      <c r="X138" s="10">
        <v>2.098</v>
      </c>
      <c r="Y138">
        <v>110.92</v>
      </c>
      <c r="Z138" s="2">
        <v>3.79</v>
      </c>
    </row>
    <row r="139" spans="1:26">
      <c r="A139" s="16">
        <v>43388</v>
      </c>
      <c r="B139" s="20">
        <v>224.3</v>
      </c>
      <c r="C139" s="2">
        <f>V139*B139</f>
        <v>43.4129032258064</v>
      </c>
      <c r="D139" s="2">
        <f>D138</f>
        <v>27.35</v>
      </c>
      <c r="E139" s="2">
        <f>E138</f>
        <v>44.1</v>
      </c>
      <c r="F139" s="2">
        <f>F138</f>
        <v>8.25</v>
      </c>
      <c r="G139" s="2">
        <f>SUM(C139:F139)</f>
        <v>123.112903225806</v>
      </c>
      <c r="H139" s="2">
        <f>X139/Z139*Y139</f>
        <v>66.174327176781</v>
      </c>
      <c r="I139" s="2">
        <f>B139-H139-C139-F139-E139-D139</f>
        <v>35.0127695974126</v>
      </c>
      <c r="J139" s="2">
        <f>SUM(H139:I139)</f>
        <v>101.187096774194</v>
      </c>
      <c r="L139" s="9">
        <f>B139/$B139</f>
        <v>1</v>
      </c>
      <c r="M139" s="9">
        <f>C139/$B139</f>
        <v>0.193548387096774</v>
      </c>
      <c r="N139" s="9">
        <f>D139/$B139</f>
        <v>0.121934908604547</v>
      </c>
      <c r="O139" s="9">
        <f>E139/$B139</f>
        <v>0.196611680784663</v>
      </c>
      <c r="P139" s="9">
        <f>F139/$B139</f>
        <v>0.0367810967454302</v>
      </c>
      <c r="Q139" s="9">
        <f>G139/$B139</f>
        <v>0.548876073231413</v>
      </c>
      <c r="R139" s="9">
        <f>H139/$B139</f>
        <v>0.295025979388235</v>
      </c>
      <c r="S139" s="9">
        <f>I139/$B139</f>
        <v>0.15609794738035</v>
      </c>
      <c r="T139" s="9">
        <f>J139/$B139</f>
        <v>0.451123926768587</v>
      </c>
      <c r="V139" s="11">
        <f>W139/(1+W139)</f>
        <v>0.193548387096774</v>
      </c>
      <c r="W139" s="3">
        <v>0.24</v>
      </c>
      <c r="X139" s="10">
        <v>2.195</v>
      </c>
      <c r="Y139">
        <v>114.26</v>
      </c>
      <c r="Z139" s="2">
        <v>3.79</v>
      </c>
    </row>
    <row r="140" spans="1:26">
      <c r="A140" s="16">
        <v>43419</v>
      </c>
      <c r="B140" s="20">
        <v>223.8</v>
      </c>
      <c r="C140" s="2">
        <f>V140*B140</f>
        <v>43.316129032258</v>
      </c>
      <c r="D140" s="2">
        <f>D139</f>
        <v>27.35</v>
      </c>
      <c r="E140" s="2">
        <f>E139</f>
        <v>44.1</v>
      </c>
      <c r="F140" s="2">
        <f>F139</f>
        <v>8.25</v>
      </c>
      <c r="G140" s="2">
        <f>SUM(C140:F140)</f>
        <v>123.016129032258</v>
      </c>
      <c r="H140" s="2">
        <f>X140/Z140*Y140</f>
        <v>69.625253298153</v>
      </c>
      <c r="I140" s="2">
        <f>B140-H140-C140-F140-E140-D140</f>
        <v>31.158617669589</v>
      </c>
      <c r="J140" s="2">
        <f>SUM(H140:I140)</f>
        <v>100.783870967742</v>
      </c>
      <c r="L140" s="9">
        <f>B140/$B140</f>
        <v>1</v>
      </c>
      <c r="M140" s="9">
        <f>C140/$B140</f>
        <v>0.193548387096774</v>
      </c>
      <c r="N140" s="9">
        <f>D140/$B140</f>
        <v>0.122207327971403</v>
      </c>
      <c r="O140" s="9">
        <f>E140/$B140</f>
        <v>0.197050938337802</v>
      </c>
      <c r="P140" s="9">
        <f>F140/$B140</f>
        <v>0.0368632707774799</v>
      </c>
      <c r="Q140" s="9">
        <f>G140/$B140</f>
        <v>0.549669924183458</v>
      </c>
      <c r="R140" s="9">
        <f>H140/$B140</f>
        <v>0.311104795791568</v>
      </c>
      <c r="S140" s="9">
        <f>I140/$B140</f>
        <v>0.139225280024973</v>
      </c>
      <c r="T140" s="9">
        <f>J140/$B140</f>
        <v>0.450330075816542</v>
      </c>
      <c r="V140" s="11">
        <f>W140/(1+W140)</f>
        <v>0.193548387096774</v>
      </c>
      <c r="W140" s="3">
        <v>0.24</v>
      </c>
      <c r="X140" s="10">
        <v>2.161</v>
      </c>
      <c r="Y140">
        <v>122.11</v>
      </c>
      <c r="Z140" s="2">
        <v>3.79</v>
      </c>
    </row>
    <row r="141" spans="1:26">
      <c r="A141" s="16">
        <v>43449</v>
      </c>
      <c r="B141" s="20">
        <v>216.8</v>
      </c>
      <c r="C141" s="2">
        <f>V141*B141</f>
        <v>41.9612903225806</v>
      </c>
      <c r="D141" s="2">
        <f>D140</f>
        <v>27.35</v>
      </c>
      <c r="E141" s="2">
        <f>E140</f>
        <v>44.1</v>
      </c>
      <c r="F141" s="2">
        <f>F140</f>
        <v>8.25</v>
      </c>
      <c r="G141" s="2">
        <f>SUM(C141:F141)</f>
        <v>121.661290322581</v>
      </c>
      <c r="H141" s="2">
        <f>X141/Z141*Y141</f>
        <v>59.3132453825858</v>
      </c>
      <c r="I141" s="2">
        <f>B141-H141-C141-F141-E141-D141</f>
        <v>35.8254642948336</v>
      </c>
      <c r="J141" s="2">
        <f>SUM(H141:I141)</f>
        <v>95.1387096774194</v>
      </c>
      <c r="L141" s="9">
        <f>B141/$B141</f>
        <v>1</v>
      </c>
      <c r="M141" s="9">
        <f>C141/$B141</f>
        <v>0.193548387096774</v>
      </c>
      <c r="N141" s="9">
        <f>D141/$B141</f>
        <v>0.126153136531365</v>
      </c>
      <c r="O141" s="9">
        <f>E141/$B141</f>
        <v>0.203413284132841</v>
      </c>
      <c r="P141" s="9">
        <f>F141/$B141</f>
        <v>0.0380535055350554</v>
      </c>
      <c r="Q141" s="9">
        <f>G141/$B141</f>
        <v>0.561168313296038</v>
      </c>
      <c r="R141" s="9">
        <f>H141/$B141</f>
        <v>0.273585080177979</v>
      </c>
      <c r="S141" s="9">
        <f>I141/$B141</f>
        <v>0.165246606525985</v>
      </c>
      <c r="T141" s="9">
        <f>J141/$B141</f>
        <v>0.438831686703964</v>
      </c>
      <c r="V141" s="11">
        <f>W141/(1+W141)</f>
        <v>0.193548387096774</v>
      </c>
      <c r="W141" s="3">
        <v>0.24</v>
      </c>
      <c r="X141" s="10">
        <v>1.83</v>
      </c>
      <c r="Y141">
        <v>122.84</v>
      </c>
      <c r="Z141" s="2">
        <v>3.79</v>
      </c>
    </row>
    <row r="142" spans="1:26">
      <c r="A142" s="16">
        <v>43480</v>
      </c>
      <c r="B142" s="20">
        <v>215.5</v>
      </c>
      <c r="C142" s="2">
        <f>V142*B142</f>
        <v>41.7096774193548</v>
      </c>
      <c r="D142" s="2">
        <v>28.05</v>
      </c>
      <c r="E142" s="2">
        <v>45.2</v>
      </c>
      <c r="F142" s="2">
        <v>9.1</v>
      </c>
      <c r="G142" s="2">
        <f>SUM(C142:F142)</f>
        <v>124.059677419355</v>
      </c>
      <c r="H142" s="2">
        <f>X142/Z142*Y142</f>
        <v>52.8357361477573</v>
      </c>
      <c r="I142" s="2">
        <f>B142-H142-C142-F142-E142-D142</f>
        <v>38.6045864328879</v>
      </c>
      <c r="J142" s="2">
        <f>SUM(H142:I142)</f>
        <v>91.4403225806452</v>
      </c>
      <c r="L142" s="9">
        <f>B142/$B142</f>
        <v>1</v>
      </c>
      <c r="M142" s="9">
        <f>C142/$B142</f>
        <v>0.193548387096774</v>
      </c>
      <c r="N142" s="9">
        <f>D142/$B142</f>
        <v>0.130162412993039</v>
      </c>
      <c r="O142" s="9">
        <f>E142/$B142</f>
        <v>0.209744779582367</v>
      </c>
      <c r="P142" s="9">
        <f>F142/$B142</f>
        <v>0.0422273781902552</v>
      </c>
      <c r="Q142" s="9">
        <f>G142/$B142</f>
        <v>0.575682957862436</v>
      </c>
      <c r="R142" s="9">
        <f>H142/$B142</f>
        <v>0.245177429919987</v>
      </c>
      <c r="S142" s="9">
        <f>I142/$B142</f>
        <v>0.179139612217577</v>
      </c>
      <c r="T142" s="9">
        <f>J142/$B142</f>
        <v>0.424317042137565</v>
      </c>
      <c r="V142" s="11">
        <f>W142/(1+W142)</f>
        <v>0.193548387096774</v>
      </c>
      <c r="W142" s="3">
        <v>0.24</v>
      </c>
      <c r="X142" s="10">
        <v>1.688</v>
      </c>
      <c r="Y142">
        <v>118.63</v>
      </c>
      <c r="Z142" s="2">
        <v>3.79</v>
      </c>
    </row>
    <row r="143" spans="1:26">
      <c r="A143" s="16">
        <v>43511</v>
      </c>
      <c r="B143" s="20">
        <v>215.5</v>
      </c>
      <c r="C143" s="2">
        <f>V143*B143</f>
        <v>41.7096774193548</v>
      </c>
      <c r="D143" s="2">
        <v>28.05</v>
      </c>
      <c r="E143" s="2">
        <f>E142</f>
        <v>45.2</v>
      </c>
      <c r="F143" s="2">
        <f>F142</f>
        <v>9.1</v>
      </c>
      <c r="G143" s="2">
        <f>SUM(C143:F143)</f>
        <v>124.059677419355</v>
      </c>
      <c r="H143" s="2">
        <f>X143/Z143*Y143</f>
        <v>44.8953720316623</v>
      </c>
      <c r="I143" s="2">
        <f>B143-H143-C143-F143-E143-D143</f>
        <v>46.5449505489829</v>
      </c>
      <c r="J143" s="2">
        <f>SUM(H143:I143)</f>
        <v>91.4403225806452</v>
      </c>
      <c r="L143" s="9">
        <f>B143/$B143</f>
        <v>1</v>
      </c>
      <c r="M143" s="9">
        <f>C143/$B143</f>
        <v>0.193548387096774</v>
      </c>
      <c r="N143" s="9">
        <f>D143/$B143</f>
        <v>0.130162412993039</v>
      </c>
      <c r="O143" s="9">
        <f>E143/$B143</f>
        <v>0.209744779582367</v>
      </c>
      <c r="P143" s="9">
        <f>F143/$B143</f>
        <v>0.0422273781902552</v>
      </c>
      <c r="Q143" s="9">
        <f>G143/$B143</f>
        <v>0.575682957862436</v>
      </c>
      <c r="R143" s="9">
        <f>H143/$B143</f>
        <v>0.208331192722331</v>
      </c>
      <c r="S143" s="9">
        <f>I143/$B143</f>
        <v>0.215985849415234</v>
      </c>
      <c r="T143" s="9">
        <f>J143/$B143</f>
        <v>0.424317042137565</v>
      </c>
      <c r="V143" s="11">
        <f>W143/(1+W143)</f>
        <v>0.193548387096774</v>
      </c>
      <c r="W143" s="3">
        <v>0.24</v>
      </c>
      <c r="X143" s="10">
        <v>1.413</v>
      </c>
      <c r="Y143">
        <v>120.42</v>
      </c>
      <c r="Z143" s="2">
        <v>3.79</v>
      </c>
    </row>
    <row r="144" spans="1:26">
      <c r="A144" s="16">
        <v>43539</v>
      </c>
      <c r="B144" s="20">
        <v>218.8</v>
      </c>
      <c r="C144" s="2">
        <f>V144*B144</f>
        <v>42.3483870967742</v>
      </c>
      <c r="D144" s="2">
        <v>28.05</v>
      </c>
      <c r="E144" s="2">
        <f>E143</f>
        <v>45.2</v>
      </c>
      <c r="F144" s="2">
        <f>F143</f>
        <v>9.1</v>
      </c>
      <c r="G144" s="2">
        <f>SUM(C144:F144)</f>
        <v>124.698387096774</v>
      </c>
      <c r="H144" s="2">
        <f>X144/Z144*Y144</f>
        <v>53.5273931398417</v>
      </c>
      <c r="I144" s="2">
        <f>B144-H144-C144-F144-E144-D144</f>
        <v>40.5742197633841</v>
      </c>
      <c r="J144" s="2">
        <f>SUM(H144:I144)</f>
        <v>94.1016129032258</v>
      </c>
      <c r="L144" s="9">
        <f>B144/$B144</f>
        <v>1</v>
      </c>
      <c r="M144" s="9">
        <f>C144/$B144</f>
        <v>0.193548387096774</v>
      </c>
      <c r="N144" s="9">
        <f>D144/$B144</f>
        <v>0.128199268738574</v>
      </c>
      <c r="O144" s="9">
        <f>E144/$B144</f>
        <v>0.206581352833638</v>
      </c>
      <c r="P144" s="9">
        <f>F144/$B144</f>
        <v>0.0415904936014625</v>
      </c>
      <c r="Q144" s="9">
        <f>G144/$B144</f>
        <v>0.569919502270448</v>
      </c>
      <c r="R144" s="9">
        <f>H144/$B144</f>
        <v>0.24464073647094</v>
      </c>
      <c r="S144" s="9">
        <f>I144/$B144</f>
        <v>0.185439761258611</v>
      </c>
      <c r="T144" s="9">
        <f>J144/$B144</f>
        <v>0.430080497729551</v>
      </c>
      <c r="V144" s="11">
        <f>W144/(1+W144)</f>
        <v>0.193548387096774</v>
      </c>
      <c r="W144" s="3">
        <v>0.24</v>
      </c>
      <c r="X144" s="10">
        <v>1.683</v>
      </c>
      <c r="Y144">
        <v>120.54</v>
      </c>
      <c r="Z144" s="2">
        <v>3.79</v>
      </c>
    </row>
    <row r="145" spans="1:26">
      <c r="A145" s="16">
        <v>43570</v>
      </c>
      <c r="B145" s="20">
        <v>217.5</v>
      </c>
      <c r="C145" s="2">
        <f>V145*B145</f>
        <v>42.0967741935483</v>
      </c>
      <c r="D145" s="2">
        <v>28.05</v>
      </c>
      <c r="E145" s="2">
        <f>E144</f>
        <v>45.2</v>
      </c>
      <c r="F145" s="2">
        <f>F144</f>
        <v>9.1</v>
      </c>
      <c r="G145" s="2">
        <f>SUM(C145:F145)</f>
        <v>124.446774193548</v>
      </c>
      <c r="H145" s="2">
        <f>X145/Z145*Y145</f>
        <v>60.8420580474934</v>
      </c>
      <c r="I145" s="2">
        <f>B145-H145-C145-F145-E145-D145</f>
        <v>32.2111677589583</v>
      </c>
      <c r="J145" s="2">
        <f>SUM(H145:I145)</f>
        <v>93.0532258064517</v>
      </c>
      <c r="L145" s="9">
        <f>B145/$B145</f>
        <v>1</v>
      </c>
      <c r="M145" s="9">
        <f>C145/$B145</f>
        <v>0.193548387096774</v>
      </c>
      <c r="N145" s="9">
        <f>D145/$B145</f>
        <v>0.128965517241379</v>
      </c>
      <c r="O145" s="9">
        <f>E145/$B145</f>
        <v>0.207816091954023</v>
      </c>
      <c r="P145" s="9">
        <f>F145/$B145</f>
        <v>0.0418390804597701</v>
      </c>
      <c r="Q145" s="9">
        <f>G145/$B145</f>
        <v>0.572169076751945</v>
      </c>
      <c r="R145" s="9">
        <f>H145/$B145</f>
        <v>0.27973360021836</v>
      </c>
      <c r="S145" s="9">
        <f>I145/$B145</f>
        <v>0.148097323029693</v>
      </c>
      <c r="T145" s="9">
        <f>J145/$B145</f>
        <v>0.427830923248054</v>
      </c>
      <c r="V145" s="11">
        <f>W145/(1+W145)</f>
        <v>0.193548387096774</v>
      </c>
      <c r="W145" s="3">
        <v>0.24</v>
      </c>
      <c r="X145" s="10">
        <v>1.924</v>
      </c>
      <c r="Y145">
        <v>119.85</v>
      </c>
      <c r="Z145" s="2">
        <v>3.79</v>
      </c>
    </row>
    <row r="146" spans="1:26">
      <c r="A146" s="16">
        <v>43600</v>
      </c>
      <c r="B146" s="20">
        <v>234.7</v>
      </c>
      <c r="C146" s="2">
        <f>V146*B146</f>
        <v>45.4258064516129</v>
      </c>
      <c r="D146" s="2">
        <v>28.05</v>
      </c>
      <c r="E146" s="2">
        <f>E145</f>
        <v>45.2</v>
      </c>
      <c r="F146" s="2">
        <f>F145</f>
        <v>9.1</v>
      </c>
      <c r="G146" s="2">
        <f>SUM(C146:F146)</f>
        <v>127.775806451613</v>
      </c>
      <c r="H146" s="2">
        <f>X146/Z146*Y146</f>
        <v>65.1836411609499</v>
      </c>
      <c r="I146" s="2">
        <f>B146-H146-C146-F146-E146-D146</f>
        <v>41.7405523874372</v>
      </c>
      <c r="J146" s="2">
        <f>SUM(H146:I146)</f>
        <v>106.924193548387</v>
      </c>
      <c r="L146" s="9">
        <f>B146/$B146</f>
        <v>1</v>
      </c>
      <c r="M146" s="9">
        <f>C146/$B146</f>
        <v>0.193548387096774</v>
      </c>
      <c r="N146" s="9">
        <f>D146/$B146</f>
        <v>0.11951427354069</v>
      </c>
      <c r="O146" s="9">
        <f>E146/$B146</f>
        <v>0.192586280357904</v>
      </c>
      <c r="P146" s="9">
        <f>F146/$B146</f>
        <v>0.0387729015764806</v>
      </c>
      <c r="Q146" s="9">
        <f>G146/$B146</f>
        <v>0.544421842571849</v>
      </c>
      <c r="R146" s="9">
        <f>H146/$B146</f>
        <v>0.277731747596719</v>
      </c>
      <c r="S146" s="9">
        <f>I146/$B146</f>
        <v>0.177846409831432</v>
      </c>
      <c r="T146" s="9">
        <f>J146/$B146</f>
        <v>0.455578157428151</v>
      </c>
      <c r="V146" s="11">
        <f>W146/(1+W146)</f>
        <v>0.193548387096774</v>
      </c>
      <c r="W146" s="3">
        <v>0.24</v>
      </c>
      <c r="X146" s="10">
        <v>2.02</v>
      </c>
      <c r="Y146">
        <v>122.3</v>
      </c>
      <c r="Z146" s="2">
        <v>3.79</v>
      </c>
    </row>
    <row r="147" spans="1:26">
      <c r="A147" s="16">
        <v>43631</v>
      </c>
      <c r="B147" s="20">
        <v>231.7</v>
      </c>
      <c r="C147" s="2">
        <f>V147*B147</f>
        <v>44.8451612903225</v>
      </c>
      <c r="D147" s="2">
        <v>28.05</v>
      </c>
      <c r="E147" s="2">
        <f>E146</f>
        <v>45.2</v>
      </c>
      <c r="F147" s="2">
        <f>F146</f>
        <v>9.1</v>
      </c>
      <c r="G147" s="2">
        <f>SUM(C147:F147)</f>
        <v>127.195161290323</v>
      </c>
      <c r="H147" s="2">
        <f>X147/Z147*Y147</f>
        <v>53.9358153034301</v>
      </c>
      <c r="I147" s="2">
        <f>B147-H147-C147-F147-E147-D147</f>
        <v>50.5690234062474</v>
      </c>
      <c r="J147" s="2">
        <f>SUM(H147:I147)</f>
        <v>104.504838709678</v>
      </c>
      <c r="L147" s="9">
        <f>B147/$B147</f>
        <v>1</v>
      </c>
      <c r="M147" s="9">
        <f>C147/$B147</f>
        <v>0.193548387096774</v>
      </c>
      <c r="N147" s="9">
        <f>D147/$B147</f>
        <v>0.121061717738455</v>
      </c>
      <c r="O147" s="9">
        <f>E147/$B147</f>
        <v>0.195079844626672</v>
      </c>
      <c r="P147" s="9">
        <f>F147/$B147</f>
        <v>0.0392749244712991</v>
      </c>
      <c r="Q147" s="9">
        <f>G147/$B147</f>
        <v>0.548964873933203</v>
      </c>
      <c r="R147" s="9">
        <f>H147/$B147</f>
        <v>0.232782974982435</v>
      </c>
      <c r="S147" s="9">
        <f>I147/$B147</f>
        <v>0.218252151084365</v>
      </c>
      <c r="T147" s="9">
        <f>J147/$B147</f>
        <v>0.451035126066802</v>
      </c>
      <c r="V147" s="11">
        <f>W147/(1+W147)</f>
        <v>0.193548387096774</v>
      </c>
      <c r="W147" s="3">
        <v>0.24</v>
      </c>
      <c r="X147" s="10">
        <v>1.646</v>
      </c>
      <c r="Y147">
        <v>124.19</v>
      </c>
      <c r="Z147" s="2">
        <v>3.79</v>
      </c>
    </row>
    <row r="148" spans="1:26">
      <c r="A148" s="16">
        <v>43661</v>
      </c>
      <c r="B148" s="20">
        <v>235.2</v>
      </c>
      <c r="C148" s="2">
        <f>V148*B148</f>
        <v>45.5225806451612</v>
      </c>
      <c r="D148" s="2">
        <v>28.05</v>
      </c>
      <c r="E148" s="2">
        <f>E147</f>
        <v>45.2</v>
      </c>
      <c r="F148" s="2">
        <f>F147</f>
        <v>9.1</v>
      </c>
      <c r="G148" s="2">
        <f>SUM(C148:F148)</f>
        <v>127.872580645161</v>
      </c>
      <c r="H148" s="2">
        <f>X148/Z148*Y148</f>
        <v>63.3868812664908</v>
      </c>
      <c r="I148" s="2">
        <f>B148-H148-C148-F148-E148-D148</f>
        <v>43.940538088348</v>
      </c>
      <c r="J148" s="2">
        <f>SUM(H148:I148)</f>
        <v>107.327419354839</v>
      </c>
      <c r="L148" s="9">
        <f>B148/$B148</f>
        <v>1</v>
      </c>
      <c r="M148" s="9">
        <f>C148/$B148</f>
        <v>0.193548387096774</v>
      </c>
      <c r="N148" s="9">
        <f>D148/$B148</f>
        <v>0.119260204081633</v>
      </c>
      <c r="O148" s="9">
        <f>E148/$B148</f>
        <v>0.192176870748299</v>
      </c>
      <c r="P148" s="9">
        <f>F148/$B148</f>
        <v>0.0386904761904762</v>
      </c>
      <c r="Q148" s="9">
        <f>G148/$B148</f>
        <v>0.543675938117181</v>
      </c>
      <c r="R148" s="9">
        <f>H148/$B148</f>
        <v>0.269502046201066</v>
      </c>
      <c r="S148" s="9">
        <f>I148/$B148</f>
        <v>0.186822015681752</v>
      </c>
      <c r="T148" s="9">
        <f>J148/$B148</f>
        <v>0.456324061882819</v>
      </c>
      <c r="V148" s="11">
        <f>W148/(1+W148)</f>
        <v>0.193548387096774</v>
      </c>
      <c r="W148" s="3">
        <v>0.24</v>
      </c>
      <c r="X148" s="10">
        <v>1.908</v>
      </c>
      <c r="Y148">
        <v>125.91</v>
      </c>
      <c r="Z148" s="2">
        <v>3.79</v>
      </c>
    </row>
    <row r="149" spans="1:26">
      <c r="A149" s="16">
        <v>43692</v>
      </c>
      <c r="B149" s="20">
        <v>229.2</v>
      </c>
      <c r="C149" s="2">
        <f>V149*B149</f>
        <v>44.3612903225806</v>
      </c>
      <c r="D149" s="2">
        <v>28.05</v>
      </c>
      <c r="E149" s="2">
        <f>E148</f>
        <v>45.2</v>
      </c>
      <c r="F149" s="2">
        <f>F148</f>
        <v>9.1</v>
      </c>
      <c r="G149" s="2">
        <f>SUM(C149:F149)</f>
        <v>126.711290322581</v>
      </c>
      <c r="H149" s="2">
        <f>X149/Z149*Y149</f>
        <v>59.614290237467</v>
      </c>
      <c r="I149" s="2">
        <f>B149-H149-C149-F149-E149-D149</f>
        <v>42.8744194399524</v>
      </c>
      <c r="J149" s="2">
        <f>SUM(H149:I149)</f>
        <v>102.488709677419</v>
      </c>
      <c r="L149" s="9">
        <f>B149/$B149</f>
        <v>1</v>
      </c>
      <c r="M149" s="9">
        <f>C149/$B149</f>
        <v>0.193548387096774</v>
      </c>
      <c r="N149" s="9">
        <f>D149/$B149</f>
        <v>0.12238219895288</v>
      </c>
      <c r="O149" s="9">
        <f>E149/$B149</f>
        <v>0.197207678883072</v>
      </c>
      <c r="P149" s="9">
        <f>F149/$B149</f>
        <v>0.0397033158813264</v>
      </c>
      <c r="Q149" s="9">
        <f>G149/$B149</f>
        <v>0.552841580814053</v>
      </c>
      <c r="R149" s="9">
        <f>H149/$B149</f>
        <v>0.26009725234497</v>
      </c>
      <c r="S149" s="9">
        <f>I149/$B149</f>
        <v>0.187061166840979</v>
      </c>
      <c r="T149" s="9">
        <f>J149/$B149</f>
        <v>0.447158419185947</v>
      </c>
      <c r="V149" s="11">
        <f>W149/(1+W149)</f>
        <v>0.193548387096774</v>
      </c>
      <c r="W149" s="3">
        <v>0.24</v>
      </c>
      <c r="X149" s="10">
        <v>1.836</v>
      </c>
      <c r="Y149">
        <v>123.06</v>
      </c>
      <c r="Z149" s="2">
        <v>3.79</v>
      </c>
    </row>
    <row r="150" spans="1:26">
      <c r="A150" s="16">
        <v>43723</v>
      </c>
      <c r="B150" s="20">
        <v>227.2</v>
      </c>
      <c r="C150" s="2">
        <f>V150*B150</f>
        <v>43.9741935483871</v>
      </c>
      <c r="D150" s="2">
        <v>28.05</v>
      </c>
      <c r="E150" s="2">
        <f>E149</f>
        <v>45.2</v>
      </c>
      <c r="F150" s="2">
        <f>F149</f>
        <v>9.1</v>
      </c>
      <c r="G150" s="2">
        <f>SUM(C150:F150)</f>
        <v>126.324193548387</v>
      </c>
      <c r="H150" s="2">
        <f>X150/Z150*Y150</f>
        <v>54.5773218997362</v>
      </c>
      <c r="I150" s="2">
        <f>B150-H150-C150-F150-E150-D150</f>
        <v>46.2984845518767</v>
      </c>
      <c r="J150" s="2">
        <f>SUM(H150:I150)</f>
        <v>100.875806451613</v>
      </c>
      <c r="L150" s="9">
        <f>B150/$B150</f>
        <v>1</v>
      </c>
      <c r="M150" s="9">
        <f>C150/$B150</f>
        <v>0.193548387096774</v>
      </c>
      <c r="N150" s="9">
        <f>D150/$B150</f>
        <v>0.123459507042254</v>
      </c>
      <c r="O150" s="9">
        <f>E150/$B150</f>
        <v>0.198943661971831</v>
      </c>
      <c r="P150" s="9">
        <f>F150/$B150</f>
        <v>0.0400528169014085</v>
      </c>
      <c r="Q150" s="9">
        <f>G150/$B150</f>
        <v>0.556004373012267</v>
      </c>
      <c r="R150" s="9">
        <f>H150/$B150</f>
        <v>0.240217085826304</v>
      </c>
      <c r="S150" s="9">
        <f>I150/$B150</f>
        <v>0.203778541161429</v>
      </c>
      <c r="T150" s="9">
        <f>J150/$B150</f>
        <v>0.443995626987733</v>
      </c>
      <c r="V150" s="11">
        <f>W150/(1+W150)</f>
        <v>0.193548387096774</v>
      </c>
      <c r="W150" s="3">
        <v>0.24</v>
      </c>
      <c r="X150" s="10">
        <v>1.641</v>
      </c>
      <c r="Y150">
        <v>126.05</v>
      </c>
      <c r="Z150" s="2">
        <v>3.79</v>
      </c>
    </row>
    <row r="151" spans="1:26">
      <c r="A151" s="16">
        <v>43753</v>
      </c>
      <c r="B151" s="20">
        <v>231.7</v>
      </c>
      <c r="C151" s="2">
        <f>V151*B151</f>
        <v>44.8451612903225</v>
      </c>
      <c r="D151" s="2">
        <v>28.05</v>
      </c>
      <c r="E151" s="2">
        <f>E150</f>
        <v>45.2</v>
      </c>
      <c r="F151" s="2">
        <f>F150</f>
        <v>9.1</v>
      </c>
      <c r="G151" s="2">
        <f>SUM(C151:F151)</f>
        <v>127.195161290323</v>
      </c>
      <c r="H151" s="2">
        <f>X151/Z151*Y151</f>
        <v>55.1075461741425</v>
      </c>
      <c r="I151" s="2">
        <f>B151-H151-C151-F151-E151-D151</f>
        <v>49.397292535535</v>
      </c>
      <c r="J151" s="2">
        <f>SUM(H151:I151)</f>
        <v>104.504838709678</v>
      </c>
      <c r="L151" s="9">
        <f>B151/$B151</f>
        <v>1</v>
      </c>
      <c r="M151" s="9">
        <f>C151/$B151</f>
        <v>0.193548387096774</v>
      </c>
      <c r="N151" s="9">
        <f>D151/$B151</f>
        <v>0.121061717738455</v>
      </c>
      <c r="O151" s="9">
        <f>E151/$B151</f>
        <v>0.195079844626672</v>
      </c>
      <c r="P151" s="9">
        <f>F151/$B151</f>
        <v>0.0392749244712991</v>
      </c>
      <c r="Q151" s="9">
        <f>G151/$B151</f>
        <v>0.548964873933203</v>
      </c>
      <c r="R151" s="9">
        <f>H151/$B151</f>
        <v>0.23784007843825</v>
      </c>
      <c r="S151" s="9">
        <f>I151/$B151</f>
        <v>0.21319504762855</v>
      </c>
      <c r="T151" s="9">
        <f>J151/$B151</f>
        <v>0.451035126066802</v>
      </c>
      <c r="V151" s="11">
        <f>W151/(1+W151)</f>
        <v>0.193548387096774</v>
      </c>
      <c r="W151" s="3">
        <v>0.24</v>
      </c>
      <c r="X151" s="10">
        <v>1.68</v>
      </c>
      <c r="Y151">
        <v>124.32</v>
      </c>
      <c r="Z151" s="2">
        <v>3.79</v>
      </c>
    </row>
    <row r="152" spans="1:26">
      <c r="A152" s="16">
        <v>43784</v>
      </c>
      <c r="B152" s="20">
        <v>229</v>
      </c>
      <c r="C152" s="2">
        <f>V152*B152</f>
        <v>44.3225806451612</v>
      </c>
      <c r="D152" s="2">
        <v>28.05</v>
      </c>
      <c r="E152" s="2">
        <f>E151</f>
        <v>45.2</v>
      </c>
      <c r="F152" s="2">
        <f>F151</f>
        <v>9.1</v>
      </c>
      <c r="G152" s="2">
        <f>SUM(C152:F152)</f>
        <v>126.672580645161</v>
      </c>
      <c r="H152" s="2">
        <f>X152/Z152*Y152</f>
        <v>57.7781530343008</v>
      </c>
      <c r="I152" s="2">
        <f>B152-H152-C152-F152-E152-D152</f>
        <v>44.549266320538</v>
      </c>
      <c r="J152" s="2">
        <f>SUM(H152:I152)</f>
        <v>102.327419354839</v>
      </c>
      <c r="L152" s="9">
        <f>B152/$B152</f>
        <v>1</v>
      </c>
      <c r="M152" s="9">
        <f>C152/$B152</f>
        <v>0.193548387096774</v>
      </c>
      <c r="N152" s="9">
        <f>D152/$B152</f>
        <v>0.122489082969432</v>
      </c>
      <c r="O152" s="9">
        <f>E152/$B152</f>
        <v>0.197379912663755</v>
      </c>
      <c r="P152" s="9">
        <f>F152/$B152</f>
        <v>0.0397379912663756</v>
      </c>
      <c r="Q152" s="9">
        <f>G152/$B152</f>
        <v>0.553155373996336</v>
      </c>
      <c r="R152" s="9">
        <f>H152/$B152</f>
        <v>0.252306345127951</v>
      </c>
      <c r="S152" s="9">
        <f>I152/$B152</f>
        <v>0.194538280875712</v>
      </c>
      <c r="T152" s="9">
        <f>J152/$B152</f>
        <v>0.446844626003664</v>
      </c>
      <c r="V152" s="11">
        <f>W152/(1+W152)</f>
        <v>0.193548387096774</v>
      </c>
      <c r="W152" s="3">
        <v>0.24</v>
      </c>
      <c r="X152" s="10">
        <v>1.76</v>
      </c>
      <c r="Y152">
        <v>124.42</v>
      </c>
      <c r="Z152" s="2">
        <v>3.79</v>
      </c>
    </row>
    <row r="153" spans="1:26">
      <c r="A153" s="16">
        <v>43814</v>
      </c>
      <c r="B153" s="20">
        <v>219.8</v>
      </c>
      <c r="C153" s="2">
        <f>V153*B153</f>
        <v>42.5419354838709</v>
      </c>
      <c r="D153" s="2">
        <v>28.05</v>
      </c>
      <c r="E153" s="2">
        <f>E152</f>
        <v>45.2</v>
      </c>
      <c r="F153" s="2">
        <f>F152</f>
        <v>9.1</v>
      </c>
      <c r="G153" s="2">
        <f>SUM(C153:F153)</f>
        <v>124.891935483871</v>
      </c>
      <c r="H153" s="2">
        <f>X153/Z153*Y153</f>
        <v>52.7241609498681</v>
      </c>
      <c r="I153" s="2">
        <f>B153-H153-C153-F153-E153-D153</f>
        <v>42.183903566261</v>
      </c>
      <c r="J153" s="2">
        <f>SUM(H153:I153)</f>
        <v>94.9080645161291</v>
      </c>
      <c r="L153" s="9">
        <f>B153/$B153</f>
        <v>1</v>
      </c>
      <c r="M153" s="9">
        <f>C153/$B153</f>
        <v>0.193548387096774</v>
      </c>
      <c r="N153" s="9">
        <f>D153/$B153</f>
        <v>0.12761601455869</v>
      </c>
      <c r="O153" s="9">
        <f>E153/$B153</f>
        <v>0.205641492265696</v>
      </c>
      <c r="P153" s="9">
        <f>F153/$B153</f>
        <v>0.0414012738853503</v>
      </c>
      <c r="Q153" s="9">
        <f>G153/$B153</f>
        <v>0.56820716780651</v>
      </c>
      <c r="R153" s="9">
        <f>H153/$B153</f>
        <v>0.239873343720965</v>
      </c>
      <c r="S153" s="9">
        <f>I153/$B153</f>
        <v>0.191919488472525</v>
      </c>
      <c r="T153" s="9">
        <f>J153/$B153</f>
        <v>0.43179283219349</v>
      </c>
      <c r="V153" s="11">
        <f>W153/(1+W153)</f>
        <v>0.193548387096774</v>
      </c>
      <c r="W153" s="3">
        <v>0.24</v>
      </c>
      <c r="X153" s="10">
        <v>1.641</v>
      </c>
      <c r="Y153">
        <v>121.77</v>
      </c>
      <c r="Z153" s="2">
        <v>3.79</v>
      </c>
    </row>
    <row r="154" spans="1:26">
      <c r="A154" s="16">
        <v>43845</v>
      </c>
      <c r="B154" s="20">
        <v>217.1</v>
      </c>
      <c r="C154" s="2">
        <f>V154*B154</f>
        <v>42.0193548387096</v>
      </c>
      <c r="D154" s="2">
        <v>28.8</v>
      </c>
      <c r="E154" s="2">
        <v>46.4</v>
      </c>
      <c r="F154" s="2">
        <v>10</v>
      </c>
      <c r="G154" s="2">
        <f>SUM(C154:F154)</f>
        <v>127.21935483871</v>
      </c>
      <c r="H154" s="2">
        <f>X154/Z154*Y154</f>
        <v>57.0028179419525</v>
      </c>
      <c r="I154" s="2">
        <f>B154-H154-C154-F154-E154-D154</f>
        <v>32.8778272193379</v>
      </c>
      <c r="J154" s="2">
        <f>SUM(H154:I154)</f>
        <v>89.8806451612904</v>
      </c>
      <c r="L154" s="9">
        <f>B154/$B154</f>
        <v>1</v>
      </c>
      <c r="M154" s="9">
        <f>C154/$B154</f>
        <v>0.193548387096774</v>
      </c>
      <c r="N154" s="9">
        <f>D154/$B154</f>
        <v>0.132657761400276</v>
      </c>
      <c r="O154" s="9">
        <f>E154/$B154</f>
        <v>0.213726393367112</v>
      </c>
      <c r="P154" s="9">
        <f>F154/$B154</f>
        <v>0.0460617227084293</v>
      </c>
      <c r="Q154" s="9">
        <f>G154/$B154</f>
        <v>0.585994264572593</v>
      </c>
      <c r="R154" s="9">
        <f>H154/$B154</f>
        <v>0.262564799364129</v>
      </c>
      <c r="S154" s="9">
        <f>I154/$B154</f>
        <v>0.151440936063279</v>
      </c>
      <c r="T154" s="9">
        <f>J154/$B154</f>
        <v>0.414005735427409</v>
      </c>
      <c r="V154" s="11">
        <f>W154/(1+W154)</f>
        <v>0.193548387096774</v>
      </c>
      <c r="W154" s="3">
        <v>0.24</v>
      </c>
      <c r="X154" s="10">
        <v>1.756</v>
      </c>
      <c r="Y154">
        <v>123.03</v>
      </c>
      <c r="Z154" s="2">
        <v>3.79</v>
      </c>
    </row>
    <row r="155" spans="1:26">
      <c r="A155" s="16">
        <v>43876</v>
      </c>
      <c r="B155" s="20">
        <v>219.8</v>
      </c>
      <c r="C155" s="2">
        <f>V155*B155</f>
        <v>42.5419354838709</v>
      </c>
      <c r="D155" s="2">
        <f>D154</f>
        <v>28.8</v>
      </c>
      <c r="E155" s="2">
        <f>E154</f>
        <v>46.4</v>
      </c>
      <c r="F155" s="2">
        <f>F154</f>
        <v>10</v>
      </c>
      <c r="G155" s="2">
        <f>SUM(C155:F155)</f>
        <v>127.741935483871</v>
      </c>
      <c r="H155" s="2">
        <f>X155/Z155*Y155</f>
        <v>50.5443113456464</v>
      </c>
      <c r="I155" s="2">
        <f>B155-H155-C155-F155-E155-D155</f>
        <v>41.5137531704827</v>
      </c>
      <c r="J155" s="2">
        <f>SUM(H155:I155)</f>
        <v>92.0580645161291</v>
      </c>
      <c r="L155" s="9">
        <f>B155/$B155</f>
        <v>1</v>
      </c>
      <c r="M155" s="9">
        <f>C155/$B155</f>
        <v>0.193548387096774</v>
      </c>
      <c r="N155" s="9">
        <f>D155/$B155</f>
        <v>0.131028207461328</v>
      </c>
      <c r="O155" s="9">
        <f>E155/$B155</f>
        <v>0.211101000909918</v>
      </c>
      <c r="P155" s="9">
        <f>F155/$B155</f>
        <v>0.0454959053685168</v>
      </c>
      <c r="Q155" s="9">
        <f>G155/$B155</f>
        <v>0.581173500836538</v>
      </c>
      <c r="R155" s="9">
        <f>H155/$B155</f>
        <v>0.229955920589838</v>
      </c>
      <c r="S155" s="9">
        <f>I155/$B155</f>
        <v>0.188870578573625</v>
      </c>
      <c r="T155" s="9">
        <f>J155/$B155</f>
        <v>0.418826499163463</v>
      </c>
      <c r="V155" s="11">
        <f>W155/(1+W155)</f>
        <v>0.193548387096774</v>
      </c>
      <c r="W155" s="3">
        <v>0.24</v>
      </c>
      <c r="X155" s="10">
        <v>1.523</v>
      </c>
      <c r="Y155">
        <v>125.78</v>
      </c>
      <c r="Z155" s="2">
        <v>3.79</v>
      </c>
    </row>
    <row r="156" spans="1:26">
      <c r="A156" s="16">
        <v>43905</v>
      </c>
      <c r="B156" s="20">
        <v>209.8</v>
      </c>
      <c r="C156" s="2">
        <f>V156*B156</f>
        <v>40.6064516129032</v>
      </c>
      <c r="D156" s="2">
        <f>D155</f>
        <v>28.8</v>
      </c>
      <c r="E156" s="2">
        <f>E155</f>
        <v>46.4</v>
      </c>
      <c r="F156" s="2">
        <f>F155</f>
        <v>10</v>
      </c>
      <c r="G156" s="2">
        <f>SUM(C156:F156)</f>
        <v>125.806451612903</v>
      </c>
      <c r="H156" s="2">
        <f>X156/Z156*Y156</f>
        <v>50.6453298153034</v>
      </c>
      <c r="I156" s="2">
        <f>B156-H156-C156-F156-E156-D156</f>
        <v>33.3482185717934</v>
      </c>
      <c r="J156" s="2">
        <f>SUM(H156:I156)</f>
        <v>83.9935483870968</v>
      </c>
      <c r="L156" s="9">
        <f>B156/$B156</f>
        <v>1</v>
      </c>
      <c r="M156" s="9">
        <f>C156/$B156</f>
        <v>0.193548387096774</v>
      </c>
      <c r="N156" s="9">
        <f>D156/$B156</f>
        <v>0.137273593898951</v>
      </c>
      <c r="O156" s="9">
        <f>E156/$B156</f>
        <v>0.221163012392755</v>
      </c>
      <c r="P156" s="9">
        <f>F156/$B156</f>
        <v>0.0476644423260248</v>
      </c>
      <c r="Q156" s="9">
        <f>G156/$B156</f>
        <v>0.599649435714504</v>
      </c>
      <c r="R156" s="9">
        <f>H156/$B156</f>
        <v>0.241398140206403</v>
      </c>
      <c r="S156" s="9">
        <f>I156/$B156</f>
        <v>0.158952424079092</v>
      </c>
      <c r="T156" s="9">
        <f>J156/$B156</f>
        <v>0.400350564285495</v>
      </c>
      <c r="V156" s="11">
        <f>W156/(1+W156)</f>
        <v>0.193548387096774</v>
      </c>
      <c r="W156" s="3">
        <v>0.24</v>
      </c>
      <c r="X156" s="10">
        <v>1.492</v>
      </c>
      <c r="Y156">
        <v>128.65</v>
      </c>
      <c r="Z156" s="2">
        <v>3.79</v>
      </c>
    </row>
    <row r="157" spans="1:26">
      <c r="A157" s="16">
        <v>43936</v>
      </c>
      <c r="B157" s="20">
        <v>208.9</v>
      </c>
      <c r="C157" s="2">
        <f>V157*B157</f>
        <v>40.4322580645161</v>
      </c>
      <c r="D157" s="2">
        <f>D156</f>
        <v>28.8</v>
      </c>
      <c r="E157" s="2">
        <f>E156</f>
        <v>46.4</v>
      </c>
      <c r="F157" s="2">
        <f>F156</f>
        <v>10</v>
      </c>
      <c r="G157" s="2">
        <f>SUM(C157:F157)</f>
        <v>125.632258064516</v>
      </c>
      <c r="H157" s="2">
        <f>X157/Z157*Y157</f>
        <v>19.9205065963061</v>
      </c>
      <c r="I157" s="2">
        <f>B157-H157-C157-F157-E157-D157</f>
        <v>63.3472353391778</v>
      </c>
      <c r="J157" s="2">
        <f>SUM(H157:I157)</f>
        <v>83.2677419354839</v>
      </c>
      <c r="L157" s="9">
        <f>B157/$B157</f>
        <v>1</v>
      </c>
      <c r="M157" s="9">
        <f>C157/$B157</f>
        <v>0.193548387096774</v>
      </c>
      <c r="N157" s="9">
        <f>D157/$B157</f>
        <v>0.137865007180469</v>
      </c>
      <c r="O157" s="9">
        <f>E157/$B157</f>
        <v>0.222115844901867</v>
      </c>
      <c r="P157" s="9">
        <f>F157/$B157</f>
        <v>0.0478697941598851</v>
      </c>
      <c r="Q157" s="9">
        <f>G157/$B157</f>
        <v>0.601399033338995</v>
      </c>
      <c r="R157" s="9">
        <f>H157/$B157</f>
        <v>0.0953590550325807</v>
      </c>
      <c r="S157" s="9">
        <f>I157/$B157</f>
        <v>0.303241911628424</v>
      </c>
      <c r="T157" s="9">
        <f>J157/$B157</f>
        <v>0.398600966661005</v>
      </c>
      <c r="V157" s="11">
        <f>W157/(1+W157)</f>
        <v>0.193548387096774</v>
      </c>
      <c r="W157" s="3">
        <v>0.24</v>
      </c>
      <c r="X157" s="10">
        <v>0.528</v>
      </c>
      <c r="Y157">
        <v>142.99</v>
      </c>
      <c r="Z157" s="2">
        <v>3.79</v>
      </c>
    </row>
    <row r="158" spans="1:26">
      <c r="A158" s="16">
        <v>43966</v>
      </c>
      <c r="B158" s="20">
        <v>194</v>
      </c>
      <c r="C158" s="2">
        <f>V158*B158</f>
        <v>37.5483870967742</v>
      </c>
      <c r="D158" s="2">
        <f>D157</f>
        <v>28.8</v>
      </c>
      <c r="E158" s="2">
        <f>E157</f>
        <v>46.4</v>
      </c>
      <c r="F158" s="2">
        <f>F157</f>
        <v>10</v>
      </c>
      <c r="G158" s="2">
        <f>SUM(C158:F158)</f>
        <v>122.748387096774</v>
      </c>
      <c r="H158" s="2">
        <f>X158/Z158*Y158</f>
        <v>25.2198416886544</v>
      </c>
      <c r="I158" s="2">
        <f>B158-H158-C158-F158-E158-D158</f>
        <v>46.0317712145714</v>
      </c>
      <c r="J158" s="2">
        <f>SUM(H158:I158)</f>
        <v>71.2516129032258</v>
      </c>
      <c r="L158" s="9">
        <f>B158/$B158</f>
        <v>1</v>
      </c>
      <c r="M158" s="9">
        <f>C158/$B158</f>
        <v>0.193548387096774</v>
      </c>
      <c r="N158" s="9">
        <f>D158/$B158</f>
        <v>0.148453608247423</v>
      </c>
      <c r="O158" s="9">
        <f>E158/$B158</f>
        <v>0.239175257731959</v>
      </c>
      <c r="P158" s="9">
        <f>F158/$B158</f>
        <v>0.0515463917525773</v>
      </c>
      <c r="Q158" s="9">
        <f>G158/$B158</f>
        <v>0.632723644828732</v>
      </c>
      <c r="R158" s="9">
        <f>H158/$B158</f>
        <v>0.129999183962136</v>
      </c>
      <c r="S158" s="9">
        <f>I158/$B158</f>
        <v>0.237277171209131</v>
      </c>
      <c r="T158" s="9">
        <f>J158/$B158</f>
        <v>0.367276355171267</v>
      </c>
      <c r="V158" s="11">
        <f>W158/(1+W158)</f>
        <v>0.193548387096774</v>
      </c>
      <c r="W158" s="3">
        <v>0.24</v>
      </c>
      <c r="X158" s="10">
        <v>0.652</v>
      </c>
      <c r="Y158">
        <v>146.6</v>
      </c>
      <c r="Z158" s="2">
        <v>3.79</v>
      </c>
    </row>
    <row r="159" spans="1:26">
      <c r="A159" s="16">
        <v>43997</v>
      </c>
      <c r="B159" s="20">
        <v>198</v>
      </c>
      <c r="C159" s="2">
        <f>V159*B159</f>
        <v>38.3225806451613</v>
      </c>
      <c r="D159" s="2">
        <f>D158</f>
        <v>28.8</v>
      </c>
      <c r="E159" s="2">
        <f>E158</f>
        <v>46.4</v>
      </c>
      <c r="F159" s="2">
        <f>F158</f>
        <v>10</v>
      </c>
      <c r="G159" s="2">
        <f>SUM(C159:F159)</f>
        <v>123.522580645161</v>
      </c>
      <c r="H159" s="2">
        <f>X159/Z159*Y159</f>
        <v>36.537709762533</v>
      </c>
      <c r="I159" s="2">
        <f>B159-H159-C159-F159-E159-D159</f>
        <v>37.9397095923057</v>
      </c>
      <c r="J159" s="2">
        <f>SUM(H159:I159)</f>
        <v>74.4774193548387</v>
      </c>
      <c r="L159" s="9">
        <f>B159/$B159</f>
        <v>1</v>
      </c>
      <c r="M159" s="9">
        <f>C159/$B159</f>
        <v>0.193548387096774</v>
      </c>
      <c r="N159" s="9">
        <f>D159/$B159</f>
        <v>0.145454545454545</v>
      </c>
      <c r="O159" s="9">
        <f>E159/$B159</f>
        <v>0.234343434343434</v>
      </c>
      <c r="P159" s="9">
        <f>F159/$B159</f>
        <v>0.0505050505050505</v>
      </c>
      <c r="Q159" s="9">
        <f>G159/$B159</f>
        <v>0.623851417399803</v>
      </c>
      <c r="R159" s="9">
        <f>H159/$B159</f>
        <v>0.184533887689561</v>
      </c>
      <c r="S159" s="9">
        <f>I159/$B159</f>
        <v>0.191614694910635</v>
      </c>
      <c r="T159" s="9">
        <f>J159/$B159</f>
        <v>0.376148582600195</v>
      </c>
      <c r="V159" s="11">
        <f>W159/(1+W159)</f>
        <v>0.193548387096774</v>
      </c>
      <c r="W159" s="3">
        <v>0.24</v>
      </c>
      <c r="X159" s="10">
        <v>1.039</v>
      </c>
      <c r="Y159">
        <v>133.28</v>
      </c>
      <c r="Z159" s="2">
        <v>3.79</v>
      </c>
    </row>
    <row r="160" spans="1:26">
      <c r="A160" s="16">
        <v>44027</v>
      </c>
      <c r="B160" s="20">
        <v>199.9</v>
      </c>
      <c r="C160" s="2">
        <f>V160*B160</f>
        <v>38.6903225806451</v>
      </c>
      <c r="D160" s="2">
        <f>D159</f>
        <v>28.8</v>
      </c>
      <c r="E160" s="2">
        <f>E159</f>
        <v>46.4</v>
      </c>
      <c r="F160" s="2">
        <f>F159</f>
        <v>10</v>
      </c>
      <c r="G160" s="2">
        <f>SUM(C160:F160)</f>
        <v>123.890322580645</v>
      </c>
      <c r="H160" s="2">
        <f>X160/Z160*Y160</f>
        <v>42.9955567282322</v>
      </c>
      <c r="I160" s="2">
        <f>B160-H160-C160-F160-E160-D160</f>
        <v>33.0141206911227</v>
      </c>
      <c r="J160" s="2">
        <f>SUM(H160:I160)</f>
        <v>76.0096774193549</v>
      </c>
      <c r="L160" s="9">
        <f>B160/$B160</f>
        <v>1</v>
      </c>
      <c r="M160" s="9">
        <f>C160/$B160</f>
        <v>0.193548387096774</v>
      </c>
      <c r="N160" s="9">
        <f>D160/$B160</f>
        <v>0.144072036018009</v>
      </c>
      <c r="O160" s="9">
        <f>E160/$B160</f>
        <v>0.232116058029015</v>
      </c>
      <c r="P160" s="9">
        <f>F160/$B160</f>
        <v>0.0500250125062531</v>
      </c>
      <c r="Q160" s="9">
        <f>G160/$B160</f>
        <v>0.61976149365005</v>
      </c>
      <c r="R160" s="9">
        <f>H160/$B160</f>
        <v>0.215085326304313</v>
      </c>
      <c r="S160" s="9">
        <f>I160/$B160</f>
        <v>0.165153180045636</v>
      </c>
      <c r="T160" s="9">
        <f>J160/$B160</f>
        <v>0.38023850634995</v>
      </c>
      <c r="V160" s="11">
        <f>W160/(1+W160)</f>
        <v>0.193548387096774</v>
      </c>
      <c r="W160" s="3">
        <v>0.24</v>
      </c>
      <c r="X160" s="10">
        <v>1.173</v>
      </c>
      <c r="Y160">
        <v>138.92</v>
      </c>
      <c r="Z160" s="2">
        <v>3.79</v>
      </c>
    </row>
    <row r="161" spans="1:26">
      <c r="A161" s="16">
        <v>44058</v>
      </c>
      <c r="B161" s="20">
        <v>207.9</v>
      </c>
      <c r="C161" s="2">
        <f>V161*B161</f>
        <v>40.2387096774193</v>
      </c>
      <c r="D161" s="2">
        <f>D160</f>
        <v>28.8</v>
      </c>
      <c r="E161" s="2">
        <f>E160</f>
        <v>46.4</v>
      </c>
      <c r="F161" s="2">
        <f>F160</f>
        <v>10</v>
      </c>
      <c r="G161" s="2">
        <f>SUM(C161:F161)</f>
        <v>125.438709677419</v>
      </c>
      <c r="H161" s="2">
        <f>X161/Z161*Y161</f>
        <v>42.5676992084433</v>
      </c>
      <c r="I161" s="2">
        <f>B161-H161-C161-F161-E161-D161</f>
        <v>39.8935911141374</v>
      </c>
      <c r="J161" s="2">
        <f>SUM(H161:I161)</f>
        <v>82.4612903225807</v>
      </c>
      <c r="L161" s="9">
        <f>B161/$B161</f>
        <v>1</v>
      </c>
      <c r="M161" s="9">
        <f>C161/$B161</f>
        <v>0.193548387096774</v>
      </c>
      <c r="N161" s="9">
        <f>D161/$B161</f>
        <v>0.138528138528139</v>
      </c>
      <c r="O161" s="9">
        <f>E161/$B161</f>
        <v>0.223184223184223</v>
      </c>
      <c r="P161" s="9">
        <f>F161/$B161</f>
        <v>0.0481000481000481</v>
      </c>
      <c r="Q161" s="9">
        <f>G161/$B161</f>
        <v>0.603360796909182</v>
      </c>
      <c r="R161" s="9">
        <f>H161/$B161</f>
        <v>0.20475083794345</v>
      </c>
      <c r="S161" s="9">
        <f>I161/$B161</f>
        <v>0.191888365147366</v>
      </c>
      <c r="T161" s="9">
        <f>J161/$B161</f>
        <v>0.396639203090816</v>
      </c>
      <c r="V161" s="11">
        <f>W161/(1+W161)</f>
        <v>0.193548387096774</v>
      </c>
      <c r="W161" s="3">
        <v>0.24</v>
      </c>
      <c r="X161" s="10">
        <v>1.186</v>
      </c>
      <c r="Y161">
        <v>136.03</v>
      </c>
      <c r="Z161" s="2">
        <v>3.79</v>
      </c>
    </row>
    <row r="162" spans="1:26">
      <c r="A162" s="16">
        <v>44089</v>
      </c>
      <c r="B162" s="20">
        <v>207.9</v>
      </c>
      <c r="C162" s="2">
        <f>V162*B162</f>
        <v>40.2387096774193</v>
      </c>
      <c r="D162" s="2">
        <f>D161</f>
        <v>28.8</v>
      </c>
      <c r="E162" s="2">
        <f>E161</f>
        <v>46.4</v>
      </c>
      <c r="F162" s="2">
        <f>F161</f>
        <v>10</v>
      </c>
      <c r="G162" s="2">
        <f>SUM(C162:F162)</f>
        <v>125.438709677419</v>
      </c>
      <c r="H162" s="2">
        <f>X162/Z162*Y162</f>
        <v>45.7516279683377</v>
      </c>
      <c r="I162" s="2">
        <f>B162-H162-C162-F162-E162-D162</f>
        <v>36.709662354243</v>
      </c>
      <c r="J162" s="2">
        <f>SUM(H162:I162)</f>
        <v>82.4612903225807</v>
      </c>
      <c r="L162" s="9">
        <f>B162/$B162</f>
        <v>1</v>
      </c>
      <c r="M162" s="9">
        <f>C162/$B162</f>
        <v>0.193548387096774</v>
      </c>
      <c r="N162" s="9">
        <f>D162/$B162</f>
        <v>0.138528138528139</v>
      </c>
      <c r="O162" s="9">
        <f>E162/$B162</f>
        <v>0.223184223184223</v>
      </c>
      <c r="P162" s="9">
        <f>F162/$B162</f>
        <v>0.0481000481000481</v>
      </c>
      <c r="Q162" s="9">
        <f>G162/$B162</f>
        <v>0.603360796909182</v>
      </c>
      <c r="R162" s="9">
        <f>H162/$B162</f>
        <v>0.220065550593255</v>
      </c>
      <c r="S162" s="9">
        <f>I162/$B162</f>
        <v>0.176573652497561</v>
      </c>
      <c r="T162" s="9">
        <f>J162/$B162</f>
        <v>0.396639203090816</v>
      </c>
      <c r="V162" s="11">
        <f>W162/(1+W162)</f>
        <v>0.193548387096774</v>
      </c>
      <c r="W162" s="3">
        <v>0.24</v>
      </c>
      <c r="X162" s="10">
        <v>1.249</v>
      </c>
      <c r="Y162">
        <v>138.83</v>
      </c>
      <c r="Z162" s="2">
        <v>3.79</v>
      </c>
    </row>
    <row r="163" spans="1:26">
      <c r="A163" s="16">
        <v>44119</v>
      </c>
      <c r="B163" s="20">
        <v>207.9</v>
      </c>
      <c r="C163" s="2">
        <f>V163*B163</f>
        <v>40.2387096774193</v>
      </c>
      <c r="D163" s="2">
        <f>D162</f>
        <v>28.8</v>
      </c>
      <c r="E163" s="2">
        <f>E162</f>
        <v>46.4</v>
      </c>
      <c r="F163" s="2">
        <f>F162</f>
        <v>10</v>
      </c>
      <c r="G163" s="2">
        <f>SUM(C163:F163)</f>
        <v>125.438709677419</v>
      </c>
      <c r="H163" s="2">
        <f>X163/Z163*Y163</f>
        <v>45.1286754617414</v>
      </c>
      <c r="I163" s="2">
        <f>B163-H163-C163-F163-E163-D163</f>
        <v>37.3326148608393</v>
      </c>
      <c r="J163" s="2">
        <f>SUM(H163:I163)</f>
        <v>82.4612903225807</v>
      </c>
      <c r="L163" s="9">
        <f>B163/$B163</f>
        <v>1</v>
      </c>
      <c r="M163" s="9">
        <f>C163/$B163</f>
        <v>0.193548387096774</v>
      </c>
      <c r="N163" s="9">
        <f>D163/$B163</f>
        <v>0.138528138528139</v>
      </c>
      <c r="O163" s="9">
        <f>E163/$B163</f>
        <v>0.223184223184223</v>
      </c>
      <c r="P163" s="9">
        <f>F163/$B163</f>
        <v>0.0481000481000481</v>
      </c>
      <c r="Q163" s="9">
        <f>G163/$B163</f>
        <v>0.603360796909182</v>
      </c>
      <c r="R163" s="9">
        <f>H163/$B163</f>
        <v>0.217069146040122</v>
      </c>
      <c r="S163" s="9">
        <f>I163/$B163</f>
        <v>0.179570057050694</v>
      </c>
      <c r="T163" s="9">
        <f>J163/$B163</f>
        <v>0.396639203090816</v>
      </c>
      <c r="V163" s="11">
        <f>W163/(1+W163)</f>
        <v>0.193548387096774</v>
      </c>
      <c r="W163" s="3">
        <v>0.24</v>
      </c>
      <c r="X163" s="10">
        <v>1.236</v>
      </c>
      <c r="Y163">
        <v>138.38</v>
      </c>
      <c r="Z163" s="2">
        <v>3.79</v>
      </c>
    </row>
    <row r="164" spans="1:26">
      <c r="A164" s="16">
        <v>44150</v>
      </c>
      <c r="B164" s="20">
        <v>209.9</v>
      </c>
      <c r="C164" s="2">
        <f>V164*B164</f>
        <v>40.6258064516129</v>
      </c>
      <c r="D164" s="2">
        <f>D163</f>
        <v>28.8</v>
      </c>
      <c r="E164" s="2">
        <f>E163</f>
        <v>46.4</v>
      </c>
      <c r="F164" s="2">
        <f>F163</f>
        <v>10</v>
      </c>
      <c r="G164" s="2">
        <f>SUM(C164:F164)</f>
        <v>125.825806451613</v>
      </c>
      <c r="H164" s="2">
        <f>X164/Z164*Y164</f>
        <v>40.9900052770449</v>
      </c>
      <c r="I164" s="2">
        <f>B164-H164-C164-F164-E164-D164</f>
        <v>43.0841882713422</v>
      </c>
      <c r="J164" s="2">
        <f>SUM(H164:I164)</f>
        <v>84.0741935483871</v>
      </c>
      <c r="L164" s="9">
        <f>B164/$B164</f>
        <v>1</v>
      </c>
      <c r="M164" s="9">
        <f>C164/$B164</f>
        <v>0.193548387096774</v>
      </c>
      <c r="N164" s="9">
        <f>D164/$B164</f>
        <v>0.137208194378275</v>
      </c>
      <c r="O164" s="9">
        <f>E164/$B164</f>
        <v>0.221057646498333</v>
      </c>
      <c r="P164" s="9">
        <f>F164/$B164</f>
        <v>0.0476417341591234</v>
      </c>
      <c r="Q164" s="9">
        <f>G164/$B164</f>
        <v>0.599455962132506</v>
      </c>
      <c r="R164" s="9">
        <f>H164/$B164</f>
        <v>0.195283493459004</v>
      </c>
      <c r="S164" s="9">
        <f>I164/$B164</f>
        <v>0.205260544408491</v>
      </c>
      <c r="T164" s="9">
        <f>J164/$B164</f>
        <v>0.400544037867495</v>
      </c>
      <c r="V164" s="11">
        <f>W164/(1+W164)</f>
        <v>0.193548387096774</v>
      </c>
      <c r="W164" s="3">
        <v>0.24</v>
      </c>
      <c r="X164" s="10">
        <v>1.122</v>
      </c>
      <c r="Y164">
        <v>138.46</v>
      </c>
      <c r="Z164" s="2">
        <v>3.79</v>
      </c>
    </row>
    <row r="165" spans="1:26">
      <c r="A165" s="16">
        <v>44180</v>
      </c>
      <c r="B165" s="20">
        <v>209.9</v>
      </c>
      <c r="C165" s="2">
        <f>V165*B165</f>
        <v>40.6258064516129</v>
      </c>
      <c r="D165" s="2">
        <f>D164</f>
        <v>28.8</v>
      </c>
      <c r="E165" s="2">
        <f>E164</f>
        <v>46.4</v>
      </c>
      <c r="F165" s="2">
        <f>F164</f>
        <v>10</v>
      </c>
      <c r="G165" s="2">
        <f>SUM(C165:F165)</f>
        <v>125.825806451613</v>
      </c>
      <c r="H165" s="2">
        <f>X165/Z165*Y165</f>
        <v>42.835290237467</v>
      </c>
      <c r="I165" s="2">
        <f>B165-H165-C165-F165-E165-D165</f>
        <v>41.2389033109201</v>
      </c>
      <c r="J165" s="2">
        <f>SUM(H165:I165)</f>
        <v>84.0741935483871</v>
      </c>
      <c r="L165" s="9">
        <f>B165/$B165</f>
        <v>1</v>
      </c>
      <c r="M165" s="9">
        <f>C165/$B165</f>
        <v>0.193548387096774</v>
      </c>
      <c r="N165" s="9">
        <f>D165/$B165</f>
        <v>0.137208194378275</v>
      </c>
      <c r="O165" s="9">
        <f>E165/$B165</f>
        <v>0.221057646498333</v>
      </c>
      <c r="P165" s="9">
        <f>F165/$B165</f>
        <v>0.0476417341591234</v>
      </c>
      <c r="Q165" s="9">
        <f>G165/$B165</f>
        <v>0.599455962132506</v>
      </c>
      <c r="R165" s="9">
        <f>H165/$B165</f>
        <v>0.20407475101223</v>
      </c>
      <c r="S165" s="9">
        <f>I165/$B165</f>
        <v>0.196469286855265</v>
      </c>
      <c r="T165" s="9">
        <f>J165/$B165</f>
        <v>0.400544037867495</v>
      </c>
      <c r="V165" s="11">
        <f>W165/(1+W165)</f>
        <v>0.193548387096774</v>
      </c>
      <c r="W165" s="3">
        <v>0.24</v>
      </c>
      <c r="X165" s="10">
        <v>1.275</v>
      </c>
      <c r="Y165">
        <v>127.33</v>
      </c>
      <c r="Z165" s="2">
        <v>3.79</v>
      </c>
    </row>
    <row r="166" spans="1:26">
      <c r="A166" s="16">
        <v>44211</v>
      </c>
      <c r="B166" s="20">
        <v>215.9</v>
      </c>
      <c r="C166" s="2">
        <f>V166*B166</f>
        <v>41.7870967741935</v>
      </c>
      <c r="D166" s="2">
        <v>29.45</v>
      </c>
      <c r="E166" s="2">
        <v>47.5</v>
      </c>
      <c r="F166" s="2">
        <v>10.25</v>
      </c>
      <c r="G166" s="2">
        <f>SUM(C166:F166)</f>
        <v>128.987096774194</v>
      </c>
      <c r="H166" s="2">
        <f>X166/Z166*Y166</f>
        <v>47.9690501319261</v>
      </c>
      <c r="I166" s="2">
        <f>B166-H166-C166-F166-E166-D166</f>
        <v>38.9438530938804</v>
      </c>
      <c r="J166" s="2">
        <f>SUM(H166:I166)</f>
        <v>86.9129032258065</v>
      </c>
      <c r="L166" s="9">
        <f>B166/$B166</f>
        <v>1</v>
      </c>
      <c r="M166" s="9">
        <f>C166/$B166</f>
        <v>0.193548387096774</v>
      </c>
      <c r="N166" s="9">
        <f>D166/$B166</f>
        <v>0.136405743399722</v>
      </c>
      <c r="O166" s="9">
        <f>E166/$B166</f>
        <v>0.220009263547939</v>
      </c>
      <c r="P166" s="9">
        <f>F166/$B166</f>
        <v>0.0474756831866605</v>
      </c>
      <c r="Q166" s="9">
        <f>G166/$B166</f>
        <v>0.597439077231098</v>
      </c>
      <c r="R166" s="9">
        <f>H166/$B166</f>
        <v>0.222181797739352</v>
      </c>
      <c r="S166" s="9">
        <f>I166/$B166</f>
        <v>0.180379125029553</v>
      </c>
      <c r="T166" s="9">
        <f>J166/$B166</f>
        <v>0.402560922768905</v>
      </c>
      <c r="V166" s="11">
        <f>W166/(1+W166)</f>
        <v>0.193548387096774</v>
      </c>
      <c r="W166" s="3">
        <v>0.24</v>
      </c>
      <c r="X166" s="10">
        <v>1.422</v>
      </c>
      <c r="Y166">
        <v>127.85</v>
      </c>
      <c r="Z166" s="2">
        <v>3.79</v>
      </c>
    </row>
    <row r="167" spans="1:26">
      <c r="A167" s="16">
        <v>44242</v>
      </c>
      <c r="B167" s="20">
        <v>220.9</v>
      </c>
      <c r="C167" s="2">
        <f>V167*B167</f>
        <v>42.7548387096774</v>
      </c>
      <c r="D167" s="2">
        <v>29.45</v>
      </c>
      <c r="E167" s="2">
        <v>47.5</v>
      </c>
      <c r="F167" s="2">
        <v>10.25</v>
      </c>
      <c r="G167" s="2">
        <f>SUM(C167:F167)</f>
        <v>129.954838709677</v>
      </c>
      <c r="H167" s="2">
        <f>X167/Z167*Y167</f>
        <v>56.6143931398417</v>
      </c>
      <c r="I167" s="2">
        <f>B167-H167-C167-F167-E167-D167</f>
        <v>34.3307681504809</v>
      </c>
      <c r="J167" s="2">
        <f>SUM(H167:I167)</f>
        <v>90.9451612903226</v>
      </c>
      <c r="L167" s="9">
        <f>B167/$B167</f>
        <v>1</v>
      </c>
      <c r="M167" s="9">
        <f>C167/$B167</f>
        <v>0.193548387096774</v>
      </c>
      <c r="N167" s="9">
        <f>D167/$B167</f>
        <v>0.133318243549117</v>
      </c>
      <c r="O167" s="9">
        <f>E167/$B167</f>
        <v>0.215029425079221</v>
      </c>
      <c r="P167" s="9">
        <f>F167/$B167</f>
        <v>0.0464010864644636</v>
      </c>
      <c r="Q167" s="9">
        <f>G167/$B167</f>
        <v>0.588297142189575</v>
      </c>
      <c r="R167" s="9">
        <f>H167/$B167</f>
        <v>0.256289692801456</v>
      </c>
      <c r="S167" s="9">
        <f>I167/$B167</f>
        <v>0.155413165008967</v>
      </c>
      <c r="T167" s="9">
        <f>J167/$B167</f>
        <v>0.411702857810424</v>
      </c>
      <c r="V167" s="11">
        <f>W167/(1+W167)</f>
        <v>0.193548387096774</v>
      </c>
      <c r="W167" s="3">
        <v>0.24</v>
      </c>
      <c r="X167" s="10">
        <v>1.665</v>
      </c>
      <c r="Y167">
        <v>128.87</v>
      </c>
      <c r="Z167" s="2">
        <v>3.79</v>
      </c>
    </row>
    <row r="168" spans="1:26">
      <c r="A168" s="16">
        <v>44270</v>
      </c>
      <c r="B168" s="20">
        <v>226.9</v>
      </c>
      <c r="C168" s="2">
        <f>V168*B168</f>
        <v>43.916129032258</v>
      </c>
      <c r="D168" s="2">
        <v>29.45</v>
      </c>
      <c r="E168" s="2">
        <v>47.5</v>
      </c>
      <c r="F168" s="2">
        <v>10.25</v>
      </c>
      <c r="G168" s="2">
        <f>SUM(C168:F168)</f>
        <v>131.116129032258</v>
      </c>
      <c r="H168" s="2">
        <f>X168/Z168*Y168</f>
        <v>65.3867018469657</v>
      </c>
      <c r="I168" s="2">
        <f>B168-H168-C168-F168-E168-D168</f>
        <v>30.3971691207763</v>
      </c>
      <c r="J168" s="2">
        <f>SUM(H168:I168)</f>
        <v>95.783870967742</v>
      </c>
      <c r="L168" s="9">
        <f>B168/$B168</f>
        <v>1</v>
      </c>
      <c r="M168" s="9">
        <f>C168/$B168</f>
        <v>0.193548387096774</v>
      </c>
      <c r="N168" s="9">
        <f>D168/$B168</f>
        <v>0.129792860290877</v>
      </c>
      <c r="O168" s="9">
        <f>E168/$B168</f>
        <v>0.209343323049802</v>
      </c>
      <c r="P168" s="9">
        <f>F168/$B168</f>
        <v>0.0451740855002204</v>
      </c>
      <c r="Q168" s="9">
        <f>G168/$B168</f>
        <v>0.577858655937673</v>
      </c>
      <c r="R168" s="9">
        <f>H168/$B168</f>
        <v>0.288174093640219</v>
      </c>
      <c r="S168" s="9">
        <f>I168/$B168</f>
        <v>0.133967250422108</v>
      </c>
      <c r="T168" s="9">
        <f>J168/$B168</f>
        <v>0.422141344062327</v>
      </c>
      <c r="V168" s="11">
        <f>W168/(1+W168)</f>
        <v>0.193548387096774</v>
      </c>
      <c r="W168" s="3">
        <v>0.24</v>
      </c>
      <c r="X168" s="10">
        <v>1.94</v>
      </c>
      <c r="Y168">
        <v>127.74</v>
      </c>
      <c r="Z168" s="2">
        <v>3.79</v>
      </c>
    </row>
    <row r="169" spans="1:26">
      <c r="A169" s="16">
        <v>44301</v>
      </c>
      <c r="B169" s="20">
        <v>222.8</v>
      </c>
      <c r="C169" s="2">
        <f>V169*B169</f>
        <v>43.1225806451613</v>
      </c>
      <c r="D169" s="2">
        <v>29.45</v>
      </c>
      <c r="E169" s="2">
        <v>47.5</v>
      </c>
      <c r="F169" s="2">
        <v>10.25</v>
      </c>
      <c r="G169" s="2">
        <f>SUM(C169:F169)</f>
        <v>130.322580645161</v>
      </c>
      <c r="H169" s="2">
        <f>X169/Z169*Y169</f>
        <v>65.7324617414248</v>
      </c>
      <c r="I169" s="2">
        <f>B169-H169-C169-F169-E169-D169</f>
        <v>26.7449576134139</v>
      </c>
      <c r="J169" s="2">
        <f>SUM(H169:I169)</f>
        <v>92.4774193548387</v>
      </c>
      <c r="L169" s="9">
        <f>B169/$B169</f>
        <v>1</v>
      </c>
      <c r="M169" s="9">
        <f>C169/$B169</f>
        <v>0.193548387096774</v>
      </c>
      <c r="N169" s="9">
        <f>D169/$B169</f>
        <v>0.132181328545781</v>
      </c>
      <c r="O169" s="9">
        <f>E169/$B169</f>
        <v>0.213195691202873</v>
      </c>
      <c r="P169" s="9">
        <f>F169/$B169</f>
        <v>0.0460053859964093</v>
      </c>
      <c r="Q169" s="9">
        <f>G169/$B169</f>
        <v>0.584930792841836</v>
      </c>
      <c r="R169" s="9">
        <f>H169/$B169</f>
        <v>0.295029002430093</v>
      </c>
      <c r="S169" s="9">
        <f>I169/$B169</f>
        <v>0.12004020472807</v>
      </c>
      <c r="T169" s="9">
        <f>J169/$B169</f>
        <v>0.415069207158163</v>
      </c>
      <c r="V169" s="11">
        <f>W169/(1+W169)</f>
        <v>0.193548387096774</v>
      </c>
      <c r="W169" s="3">
        <v>0.24</v>
      </c>
      <c r="X169" s="10">
        <v>1.959</v>
      </c>
      <c r="Y169">
        <v>127.17</v>
      </c>
      <c r="Z169" s="2">
        <v>3.79</v>
      </c>
    </row>
    <row r="170" spans="1:26">
      <c r="A170" s="16">
        <v>44331</v>
      </c>
      <c r="B170" s="20">
        <v>226.9</v>
      </c>
      <c r="C170" s="2">
        <f>V170*B170</f>
        <v>43.916129032258</v>
      </c>
      <c r="D170" s="2">
        <v>29.45</v>
      </c>
      <c r="E170" s="2">
        <v>47.5</v>
      </c>
      <c r="F170" s="2">
        <v>10.25</v>
      </c>
      <c r="G170" s="2">
        <f>SUM(C170:F170)</f>
        <v>131.116129032258</v>
      </c>
      <c r="H170" s="2">
        <f>X170/Z170*Y170</f>
        <v>69.7194722955145</v>
      </c>
      <c r="I170" s="2">
        <f>B170-H170-C170-F170-E170-D170</f>
        <v>26.0643986722275</v>
      </c>
      <c r="J170" s="2">
        <f>SUM(H170:I170)</f>
        <v>95.783870967742</v>
      </c>
      <c r="L170" s="9">
        <f>B170/$B170</f>
        <v>1</v>
      </c>
      <c r="M170" s="9">
        <f>C170/$B170</f>
        <v>0.193548387096774</v>
      </c>
      <c r="N170" s="9">
        <f>D170/$B170</f>
        <v>0.129792860290877</v>
      </c>
      <c r="O170" s="9">
        <f>E170/$B170</f>
        <v>0.209343323049802</v>
      </c>
      <c r="P170" s="9">
        <f>F170/$B170</f>
        <v>0.0451740855002204</v>
      </c>
      <c r="Q170" s="9">
        <f>G170/$B170</f>
        <v>0.577858655937673</v>
      </c>
      <c r="R170" s="9">
        <f>H170/$B170</f>
        <v>0.307269600244665</v>
      </c>
      <c r="S170" s="9">
        <f>I170/$B170</f>
        <v>0.114871743817662</v>
      </c>
      <c r="T170" s="9">
        <f>J170/$B170</f>
        <v>0.422141344062327</v>
      </c>
      <c r="V170" s="11">
        <f>W170/(1+W170)</f>
        <v>0.193548387096774</v>
      </c>
      <c r="W170" s="3">
        <v>0.24</v>
      </c>
      <c r="X170" s="10">
        <v>2.12</v>
      </c>
      <c r="Y170">
        <v>124.64</v>
      </c>
      <c r="Z170" s="2">
        <v>3.79</v>
      </c>
    </row>
    <row r="171" spans="1:26">
      <c r="A171" s="16">
        <v>44362</v>
      </c>
      <c r="B171" s="20">
        <v>226.9</v>
      </c>
      <c r="C171" s="2">
        <f>V171*B171</f>
        <v>43.916129032258</v>
      </c>
      <c r="D171" s="2">
        <v>29.45</v>
      </c>
      <c r="E171" s="2">
        <v>47.5</v>
      </c>
      <c r="F171" s="2">
        <v>10.25</v>
      </c>
      <c r="G171" s="2">
        <f>SUM(C171:F171)</f>
        <v>131.116129032258</v>
      </c>
      <c r="H171" s="2">
        <f>X171/Z171*Y171</f>
        <v>68.627926121372</v>
      </c>
      <c r="I171" s="2">
        <f>B171-H171-C171-F171-E171-D171</f>
        <v>27.15594484637</v>
      </c>
      <c r="J171" s="2">
        <f>SUM(H171:I171)</f>
        <v>95.783870967742</v>
      </c>
      <c r="L171" s="9">
        <f>B171/$B171</f>
        <v>1</v>
      </c>
      <c r="M171" s="9">
        <f>C171/$B171</f>
        <v>0.193548387096774</v>
      </c>
      <c r="N171" s="9">
        <f>D171/$B171</f>
        <v>0.129792860290877</v>
      </c>
      <c r="O171" s="9">
        <f>E171/$B171</f>
        <v>0.209343323049802</v>
      </c>
      <c r="P171" s="9">
        <f>F171/$B171</f>
        <v>0.0451740855002204</v>
      </c>
      <c r="Q171" s="9">
        <f>G171/$B171</f>
        <v>0.577858655937673</v>
      </c>
      <c r="R171" s="9">
        <f>H171/$B171</f>
        <v>0.302458907542406</v>
      </c>
      <c r="S171" s="9">
        <f>I171/$B171</f>
        <v>0.119682436519921</v>
      </c>
      <c r="T171" s="9">
        <f>J171/$B171</f>
        <v>0.422141344062327</v>
      </c>
      <c r="V171" s="11">
        <f>W171/(1+W171)</f>
        <v>0.193548387096774</v>
      </c>
      <c r="W171" s="3">
        <v>0.24</v>
      </c>
      <c r="X171" s="10">
        <v>2.156</v>
      </c>
      <c r="Y171">
        <v>120.64</v>
      </c>
      <c r="Z171" s="2">
        <v>3.79</v>
      </c>
    </row>
    <row r="172" spans="1:26">
      <c r="A172" s="16">
        <v>44392</v>
      </c>
      <c r="B172" s="20">
        <v>243.9</v>
      </c>
      <c r="C172" s="2">
        <f>V172*B172</f>
        <v>47.2064516129032</v>
      </c>
      <c r="D172" s="2">
        <v>29.45</v>
      </c>
      <c r="E172" s="2">
        <v>47.5</v>
      </c>
      <c r="F172" s="2">
        <v>10.25</v>
      </c>
      <c r="G172" s="2">
        <f>SUM(C172:F172)</f>
        <v>134.406451612903</v>
      </c>
      <c r="H172" s="2">
        <f>X172/Z172*Y172</f>
        <v>72.5370395778364</v>
      </c>
      <c r="I172" s="2">
        <f>B172-H172-C172-F172-E172-D172</f>
        <v>36.9565088092604</v>
      </c>
      <c r="J172" s="2">
        <f>SUM(H172:I172)</f>
        <v>109.493548387097</v>
      </c>
      <c r="L172" s="9">
        <f>B172/$B172</f>
        <v>1</v>
      </c>
      <c r="M172" s="9">
        <f>C172/$B172</f>
        <v>0.193548387096774</v>
      </c>
      <c r="N172" s="9">
        <f>D172/$B172</f>
        <v>0.120746207462075</v>
      </c>
      <c r="O172" s="9">
        <f>E172/$B172</f>
        <v>0.194751947519475</v>
      </c>
      <c r="P172" s="9">
        <f>F172/$B172</f>
        <v>0.0420254202542025</v>
      </c>
      <c r="Q172" s="9">
        <f>G172/$B172</f>
        <v>0.551071962332526</v>
      </c>
      <c r="R172" s="9">
        <f>H172/$B172</f>
        <v>0.297404836317492</v>
      </c>
      <c r="S172" s="9">
        <f>I172/$B172</f>
        <v>0.151523201349981</v>
      </c>
      <c r="T172" s="9">
        <f>J172/$B172</f>
        <v>0.448928037667474</v>
      </c>
      <c r="V172" s="11">
        <f>W172/(1+W172)</f>
        <v>0.193548387096774</v>
      </c>
      <c r="W172" s="3">
        <v>0.24</v>
      </c>
      <c r="X172" s="10">
        <v>2.221</v>
      </c>
      <c r="Y172">
        <v>123.78</v>
      </c>
      <c r="Z172" s="2">
        <v>3.79</v>
      </c>
    </row>
    <row r="173" spans="1:26">
      <c r="A173" s="16">
        <v>44423</v>
      </c>
      <c r="B173" s="20">
        <v>244.9</v>
      </c>
      <c r="C173" s="2">
        <f>V173*B173</f>
        <v>47.4</v>
      </c>
      <c r="D173" s="2">
        <v>29.45</v>
      </c>
      <c r="E173" s="2">
        <v>47.5</v>
      </c>
      <c r="F173" s="2">
        <v>10.25</v>
      </c>
      <c r="G173" s="2">
        <f>SUM(C173:F173)</f>
        <v>134.6</v>
      </c>
      <c r="H173" s="2">
        <f>X173/Z173*Y173</f>
        <v>75.4565277044855</v>
      </c>
      <c r="I173" s="2">
        <f>B173-H173-C173-F173-E173-D173</f>
        <v>34.8434722955145</v>
      </c>
      <c r="J173" s="2">
        <f>SUM(H173:I173)</f>
        <v>110.3</v>
      </c>
      <c r="L173" s="9">
        <f>B173/$B173</f>
        <v>1</v>
      </c>
      <c r="M173" s="9">
        <f>C173/$B173</f>
        <v>0.193548387096774</v>
      </c>
      <c r="N173" s="9">
        <f>D173/$B173</f>
        <v>0.120253164556962</v>
      </c>
      <c r="O173" s="9">
        <f>E173/$B173</f>
        <v>0.193956717027358</v>
      </c>
      <c r="P173" s="9">
        <f>F173/$B173</f>
        <v>0.041853817884851</v>
      </c>
      <c r="Q173" s="9">
        <f>G173/$B173</f>
        <v>0.549612086565945</v>
      </c>
      <c r="R173" s="9">
        <f>H173/$B173</f>
        <v>0.308111587196756</v>
      </c>
      <c r="S173" s="9">
        <f>I173/$B173</f>
        <v>0.142276326237299</v>
      </c>
      <c r="T173" s="9">
        <f>J173/$B173</f>
        <v>0.450387913434055</v>
      </c>
      <c r="V173" s="11">
        <f>W173/(1+W173)</f>
        <v>0.193548387096774</v>
      </c>
      <c r="W173" s="3">
        <v>0.24</v>
      </c>
      <c r="X173" s="10">
        <v>2.282</v>
      </c>
      <c r="Y173">
        <v>125.32</v>
      </c>
      <c r="Z173" s="2">
        <v>3.79</v>
      </c>
    </row>
    <row r="174" spans="1:26">
      <c r="A174" s="16">
        <v>44454</v>
      </c>
      <c r="B174" s="20">
        <v>254.4</v>
      </c>
      <c r="C174" s="2">
        <f>V174*B174</f>
        <v>49.2387096774193</v>
      </c>
      <c r="D174" s="2">
        <v>29.45</v>
      </c>
      <c r="E174" s="2">
        <v>47.5</v>
      </c>
      <c r="F174" s="2">
        <v>10.25</v>
      </c>
      <c r="G174" s="2">
        <f>SUM(C174:F174)</f>
        <v>136.438709677419</v>
      </c>
      <c r="H174" s="2">
        <f>X174/Z174*Y174</f>
        <v>77.8608839050132</v>
      </c>
      <c r="I174" s="2">
        <f>B174-H174-C174-F174-E174-D174</f>
        <v>40.1004064175675</v>
      </c>
      <c r="J174" s="2">
        <f>SUM(H174:I174)</f>
        <v>117.961290322581</v>
      </c>
      <c r="L174" s="9">
        <f>B174/$B174</f>
        <v>1</v>
      </c>
      <c r="M174" s="9">
        <f>C174/$B174</f>
        <v>0.193548387096774</v>
      </c>
      <c r="N174" s="9">
        <f>D174/$B174</f>
        <v>0.115762578616352</v>
      </c>
      <c r="O174" s="9">
        <f>E174/$B174</f>
        <v>0.186713836477987</v>
      </c>
      <c r="P174" s="9">
        <f>F174/$B174</f>
        <v>0.0402908805031447</v>
      </c>
      <c r="Q174" s="9">
        <f>G174/$B174</f>
        <v>0.536315682694257</v>
      </c>
      <c r="R174" s="9">
        <f>H174/$B174</f>
        <v>0.306056933588888</v>
      </c>
      <c r="S174" s="9">
        <f>I174/$B174</f>
        <v>0.157627383716853</v>
      </c>
      <c r="T174" s="9">
        <f>J174/$B174</f>
        <v>0.463684317305743</v>
      </c>
      <c r="V174" s="11">
        <f>W174/(1+W174)</f>
        <v>0.193548387096774</v>
      </c>
      <c r="W174" s="3">
        <v>0.24</v>
      </c>
      <c r="X174" s="10">
        <v>2.319</v>
      </c>
      <c r="Y174">
        <v>127.25</v>
      </c>
      <c r="Z174" s="2">
        <v>3.79</v>
      </c>
    </row>
    <row r="175" spans="1:26">
      <c r="A175" s="16">
        <v>44484</v>
      </c>
      <c r="B175" s="20">
        <v>264.9</v>
      </c>
      <c r="C175" s="2">
        <f>V175*B175</f>
        <v>51.2709677419354</v>
      </c>
      <c r="D175" s="2">
        <v>29.45</v>
      </c>
      <c r="E175" s="2">
        <v>47.5</v>
      </c>
      <c r="F175" s="2">
        <v>10.25</v>
      </c>
      <c r="G175" s="2">
        <f>SUM(C175:F175)</f>
        <v>138.470967741935</v>
      </c>
      <c r="H175" s="2">
        <f>X175/Z175*Y175</f>
        <v>78.0988970976253</v>
      </c>
      <c r="I175" s="2">
        <f>B175-H175-C175-F175-E175-D175</f>
        <v>48.3301351604393</v>
      </c>
      <c r="J175" s="2">
        <f>SUM(H175:I175)</f>
        <v>126.429032258065</v>
      </c>
      <c r="L175" s="9">
        <f>B175/$B175</f>
        <v>1</v>
      </c>
      <c r="M175" s="9">
        <f>C175/$B175</f>
        <v>0.193548387096774</v>
      </c>
      <c r="N175" s="9">
        <f>D175/$B175</f>
        <v>0.11117402793507</v>
      </c>
      <c r="O175" s="9">
        <f>E175/$B175</f>
        <v>0.179312948282371</v>
      </c>
      <c r="P175" s="9">
        <f>F175/$B175</f>
        <v>0.0386938467346168</v>
      </c>
      <c r="Q175" s="9">
        <f>G175/$B175</f>
        <v>0.52272921004883</v>
      </c>
      <c r="R175" s="9">
        <f>H175/$B175</f>
        <v>0.29482407360372</v>
      </c>
      <c r="S175" s="9">
        <f>I175/$B175</f>
        <v>0.182446716347449</v>
      </c>
      <c r="T175" s="9">
        <f>J175/$B175</f>
        <v>0.47727078995117</v>
      </c>
      <c r="V175" s="11">
        <f>W175/(1+W175)</f>
        <v>0.193548387096774</v>
      </c>
      <c r="W175" s="3">
        <v>0.24</v>
      </c>
      <c r="X175" s="10">
        <v>2.294</v>
      </c>
      <c r="Y175">
        <v>129.03</v>
      </c>
      <c r="Z175" s="2">
        <v>3.79</v>
      </c>
    </row>
    <row r="176" spans="1:26">
      <c r="A176" s="16">
        <v>44515</v>
      </c>
      <c r="B176" s="20">
        <v>268.9</v>
      </c>
      <c r="C176" s="2">
        <f>V176*B176</f>
        <v>52.0451612903225</v>
      </c>
      <c r="D176" s="2">
        <v>29.45</v>
      </c>
      <c r="E176" s="2">
        <v>47.5</v>
      </c>
      <c r="F176" s="2">
        <v>10.25</v>
      </c>
      <c r="G176" s="2">
        <f>SUM(C176:F176)</f>
        <v>139.245161290323</v>
      </c>
      <c r="H176" s="2">
        <f>X176/Z176*Y176</f>
        <v>85.7977176781003</v>
      </c>
      <c r="I176" s="2">
        <f>B176-H176-C176-F176-E176-D176</f>
        <v>43.8571210315772</v>
      </c>
      <c r="J176" s="2">
        <f>SUM(H176:I176)</f>
        <v>129.654838709678</v>
      </c>
      <c r="L176" s="9">
        <f>B176/$B176</f>
        <v>1</v>
      </c>
      <c r="M176" s="9">
        <f>C176/$B176</f>
        <v>0.193548387096774</v>
      </c>
      <c r="N176" s="9">
        <f>D176/$B176</f>
        <v>0.109520267757531</v>
      </c>
      <c r="O176" s="9">
        <f>E176/$B176</f>
        <v>0.176645593157308</v>
      </c>
      <c r="P176" s="9">
        <f>F176/$B176</f>
        <v>0.0381182595760506</v>
      </c>
      <c r="Q176" s="9">
        <f>G176/$B176</f>
        <v>0.517832507587665</v>
      </c>
      <c r="R176" s="9">
        <f>H176/$B176</f>
        <v>0.31906923643771</v>
      </c>
      <c r="S176" s="9">
        <f>I176/$B176</f>
        <v>0.163098255974627</v>
      </c>
      <c r="T176" s="9">
        <f>J176/$B176</f>
        <v>0.482167492412339</v>
      </c>
      <c r="V176" s="11">
        <f>W176/(1+W176)</f>
        <v>0.193548387096774</v>
      </c>
      <c r="W176" s="3">
        <v>0.24</v>
      </c>
      <c r="X176" s="10">
        <v>2.495</v>
      </c>
      <c r="Y176">
        <v>130.33</v>
      </c>
      <c r="Z176" s="2">
        <v>3.79</v>
      </c>
    </row>
    <row r="177" spans="1:26">
      <c r="A177" s="16">
        <v>44545</v>
      </c>
      <c r="B177" s="20">
        <v>266.8</v>
      </c>
      <c r="C177" s="2">
        <f>V177*B177</f>
        <v>51.6387096774193</v>
      </c>
      <c r="D177" s="2">
        <v>29.45</v>
      </c>
      <c r="E177" s="2">
        <v>47.5</v>
      </c>
      <c r="F177" s="2">
        <v>10.25</v>
      </c>
      <c r="G177" s="2">
        <f>SUM(C177:F177)</f>
        <v>138.838709677419</v>
      </c>
      <c r="H177" s="2">
        <f>X177/Z177*Y177</f>
        <v>69.1302110817942</v>
      </c>
      <c r="I177" s="2">
        <f>B177-H177-C177-F177-E177-D177</f>
        <v>58.8310792407865</v>
      </c>
      <c r="J177" s="2">
        <f>SUM(H177:I177)</f>
        <v>127.961290322581</v>
      </c>
      <c r="L177" s="9">
        <f>B177/$B177</f>
        <v>1</v>
      </c>
      <c r="M177" s="9">
        <f>C177/$B177</f>
        <v>0.193548387096774</v>
      </c>
      <c r="N177" s="9">
        <f>D177/$B177</f>
        <v>0.110382308845577</v>
      </c>
      <c r="O177" s="9">
        <f>E177/$B177</f>
        <v>0.178035982008996</v>
      </c>
      <c r="P177" s="9">
        <f>F177/$B177</f>
        <v>0.0384182908545727</v>
      </c>
      <c r="Q177" s="9">
        <f>G177/$B177</f>
        <v>0.520384968805918</v>
      </c>
      <c r="R177" s="9">
        <f>H177/$B177</f>
        <v>0.259108737188134</v>
      </c>
      <c r="S177" s="9">
        <f>I177/$B177</f>
        <v>0.220506294005946</v>
      </c>
      <c r="T177" s="9">
        <f>J177/$B177</f>
        <v>0.479615031194082</v>
      </c>
      <c r="V177" s="11">
        <f>W177/(1+W177)</f>
        <v>0.193548387096774</v>
      </c>
      <c r="W177" s="3">
        <v>0.24</v>
      </c>
      <c r="X177" s="10">
        <v>2.01</v>
      </c>
      <c r="Y177">
        <v>130.35</v>
      </c>
      <c r="Z177" s="2">
        <v>3.79</v>
      </c>
    </row>
    <row r="178" spans="1:26">
      <c r="A178" s="16">
        <v>44576</v>
      </c>
      <c r="B178" s="20">
        <v>266.9</v>
      </c>
      <c r="C178" s="2">
        <f>V178*B178</f>
        <v>51.658064516129</v>
      </c>
      <c r="D178" s="2">
        <v>30.2</v>
      </c>
      <c r="E178" s="2">
        <v>48.7</v>
      </c>
      <c r="F178" s="2">
        <v>10.5</v>
      </c>
      <c r="G178" s="2">
        <f>SUM(C178:F178)</f>
        <v>141.058064516129</v>
      </c>
      <c r="H178" s="2">
        <f>X178/Z178*Y178</f>
        <v>78.5564327176781</v>
      </c>
      <c r="I178" s="2">
        <f>B178-H178-C178-F178-E178-D178</f>
        <v>47.2855027661929</v>
      </c>
      <c r="J178" s="2">
        <f>SUM(H178:I178)</f>
        <v>125.841935483871</v>
      </c>
      <c r="L178" s="9">
        <f>B178/$B178</f>
        <v>1</v>
      </c>
      <c r="M178" s="9">
        <f>C178/$B178</f>
        <v>0.193548387096774</v>
      </c>
      <c r="N178" s="9">
        <f>D178/$B178</f>
        <v>0.113150992881229</v>
      </c>
      <c r="O178" s="9">
        <f>E178/$B178</f>
        <v>0.182465342825028</v>
      </c>
      <c r="P178" s="9">
        <f>F178/$B178</f>
        <v>0.0393405769951293</v>
      </c>
      <c r="Q178" s="9">
        <f>G178/$B178</f>
        <v>0.52850529979816</v>
      </c>
      <c r="R178" s="9">
        <f>H178/$B178</f>
        <v>0.294329084742144</v>
      </c>
      <c r="S178" s="9">
        <f>I178/$B178</f>
        <v>0.177165615459696</v>
      </c>
      <c r="T178" s="9">
        <f>J178/$B178</f>
        <v>0.47149470020184</v>
      </c>
      <c r="V178" s="11">
        <f>W178/(1+W178)</f>
        <v>0.193548387096774</v>
      </c>
      <c r="W178" s="3">
        <v>0.24</v>
      </c>
      <c r="X178" s="10">
        <v>2.298</v>
      </c>
      <c r="Y178">
        <v>129.56</v>
      </c>
      <c r="Z178" s="2">
        <v>3.79</v>
      </c>
    </row>
    <row r="179" spans="1:26">
      <c r="A179" s="16">
        <v>44607</v>
      </c>
      <c r="B179" s="20">
        <v>270.9</v>
      </c>
      <c r="C179" s="2">
        <f>V179*B179</f>
        <v>52.4322580645161</v>
      </c>
      <c r="D179" s="2">
        <v>30.2</v>
      </c>
      <c r="E179" s="2">
        <v>48.7</v>
      </c>
      <c r="F179" s="2">
        <v>10.5</v>
      </c>
      <c r="G179" s="2">
        <f>SUM(C179:F179)</f>
        <v>141.832258064516</v>
      </c>
      <c r="H179" s="2">
        <f>X179/Z179*Y179</f>
        <v>88.0856332453826</v>
      </c>
      <c r="I179" s="2">
        <f>B179-H179-C179-F179-E179-D179</f>
        <v>40.9821086901013</v>
      </c>
      <c r="J179" s="2">
        <f>SUM(H179:I179)</f>
        <v>129.067741935484</v>
      </c>
      <c r="L179" s="9">
        <f>B179/$B179</f>
        <v>1</v>
      </c>
      <c r="M179" s="9">
        <f>C179/$B179</f>
        <v>0.193548387096774</v>
      </c>
      <c r="N179" s="9">
        <f>D179/$B179</f>
        <v>0.111480251015135</v>
      </c>
      <c r="O179" s="9">
        <f>E179/$B179</f>
        <v>0.179771133259505</v>
      </c>
      <c r="P179" s="9">
        <f>F179/$B179</f>
        <v>0.0387596899224806</v>
      </c>
      <c r="Q179" s="9">
        <f>G179/$B179</f>
        <v>0.523559461293894</v>
      </c>
      <c r="R179" s="9">
        <f>H179/$B179</f>
        <v>0.325159222020608</v>
      </c>
      <c r="S179" s="9">
        <f>I179/$B179</f>
        <v>0.151281316685498</v>
      </c>
      <c r="T179" s="9">
        <f>J179/$B179</f>
        <v>0.476440538706106</v>
      </c>
      <c r="V179" s="11">
        <f>W179/(1+W179)</f>
        <v>0.193548387096774</v>
      </c>
      <c r="W179" s="3">
        <v>0.24</v>
      </c>
      <c r="X179" s="10">
        <v>2.665</v>
      </c>
      <c r="Y179">
        <v>125.27</v>
      </c>
      <c r="Z179" s="2">
        <v>3.79</v>
      </c>
    </row>
    <row r="180" spans="1:26">
      <c r="A180" s="16">
        <v>44635</v>
      </c>
      <c r="B180" s="20">
        <v>294.8</v>
      </c>
      <c r="C180" s="2">
        <f>V180*B180</f>
        <v>57.058064516129</v>
      </c>
      <c r="D180" s="2">
        <v>30.2</v>
      </c>
      <c r="E180" s="2">
        <v>48.7</v>
      </c>
      <c r="F180" s="2">
        <v>10.5</v>
      </c>
      <c r="G180" s="2">
        <f>SUM(C180:F180)</f>
        <v>146.458064516129</v>
      </c>
      <c r="H180" s="2">
        <f>X180/Z180*Y180</f>
        <v>109.534226912929</v>
      </c>
      <c r="I180" s="2">
        <f>B180-H180-C180-F180-E180-D180</f>
        <v>38.807708570942</v>
      </c>
      <c r="J180" s="2">
        <f>SUM(H180:I180)</f>
        <v>148.341935483871</v>
      </c>
      <c r="L180" s="9">
        <f>B180/$B180</f>
        <v>1</v>
      </c>
      <c r="M180" s="9">
        <f>C180/$B180</f>
        <v>0.193548387096774</v>
      </c>
      <c r="N180" s="9">
        <f>D180/$B180</f>
        <v>0.102442333785617</v>
      </c>
      <c r="O180" s="9">
        <f>E180/$B180</f>
        <v>0.165196743554953</v>
      </c>
      <c r="P180" s="9">
        <f>F180/$B180</f>
        <v>0.0356173677069199</v>
      </c>
      <c r="Q180" s="9">
        <f>G180/$B180</f>
        <v>0.496804832144264</v>
      </c>
      <c r="R180" s="9">
        <f>H180/$B180</f>
        <v>0.371554365376286</v>
      </c>
      <c r="S180" s="9">
        <f>I180/$B180</f>
        <v>0.13164080247945</v>
      </c>
      <c r="T180" s="9">
        <f>J180/$B180</f>
        <v>0.503195167855736</v>
      </c>
      <c r="V180" s="11">
        <f>W180/(1+W180)</f>
        <v>0.193548387096774</v>
      </c>
      <c r="W180" s="3">
        <v>0.24</v>
      </c>
      <c r="X180" s="10">
        <v>3.168</v>
      </c>
      <c r="Y180">
        <v>131.04</v>
      </c>
      <c r="Z180" s="2">
        <v>3.79</v>
      </c>
    </row>
    <row r="181" spans="1:26">
      <c r="A181" s="16">
        <v>44666</v>
      </c>
      <c r="B181" s="20">
        <v>298.8</v>
      </c>
      <c r="C181" s="2">
        <f>V181*B181</f>
        <v>57.8322580645161</v>
      </c>
      <c r="D181" s="2">
        <v>30.2</v>
      </c>
      <c r="E181" s="2">
        <v>48.7</v>
      </c>
      <c r="F181" s="2">
        <v>10.5</v>
      </c>
      <c r="G181" s="2">
        <f>SUM(C181:F181)</f>
        <v>147.232258064516</v>
      </c>
      <c r="H181" s="2">
        <f>X181/Z181*Y181</f>
        <v>104.574340369393</v>
      </c>
      <c r="I181" s="2">
        <f>B181-H181-C181-F181-E181-D181</f>
        <v>46.9934015660909</v>
      </c>
      <c r="J181" s="2">
        <f>SUM(H181:I181)</f>
        <v>151.567741935484</v>
      </c>
      <c r="L181" s="9">
        <f>B181/$B181</f>
        <v>1</v>
      </c>
      <c r="M181" s="9">
        <f>C181/$B181</f>
        <v>0.193548387096774</v>
      </c>
      <c r="N181" s="9">
        <f>D181/$B181</f>
        <v>0.101070950468541</v>
      </c>
      <c r="O181" s="9">
        <f>E181/$B181</f>
        <v>0.162985274431058</v>
      </c>
      <c r="P181" s="9">
        <f>F181/$B181</f>
        <v>0.035140562248996</v>
      </c>
      <c r="Q181" s="9">
        <f>G181/$B181</f>
        <v>0.492745174245368</v>
      </c>
      <c r="R181" s="9">
        <f>H181/$B181</f>
        <v>0.349981058799843</v>
      </c>
      <c r="S181" s="9">
        <f>I181/$B181</f>
        <v>0.157273766954789</v>
      </c>
      <c r="T181" s="9">
        <f>J181/$B181</f>
        <v>0.507254825754632</v>
      </c>
      <c r="V181" s="11">
        <f>W181/(1+W181)</f>
        <v>0.193548387096774</v>
      </c>
      <c r="W181" s="3">
        <v>0.24</v>
      </c>
      <c r="X181" s="10">
        <v>3.075</v>
      </c>
      <c r="Y181">
        <v>128.89</v>
      </c>
      <c r="Z181" s="2">
        <v>3.79</v>
      </c>
    </row>
    <row r="182" spans="1:26">
      <c r="A182" s="16">
        <v>44696</v>
      </c>
      <c r="B182" s="20">
        <v>307.1</v>
      </c>
      <c r="C182" s="2">
        <f>V182*B182</f>
        <v>59.4387096774193</v>
      </c>
      <c r="D182" s="2">
        <v>30.2</v>
      </c>
      <c r="E182" s="2">
        <v>48.7</v>
      </c>
      <c r="F182" s="2">
        <v>10.5</v>
      </c>
      <c r="G182" s="2">
        <f>SUM(C182:F182)</f>
        <v>148.838709677419</v>
      </c>
      <c r="H182" s="2">
        <f>X182/Z182*Y182</f>
        <v>127.016448548813</v>
      </c>
      <c r="I182" s="2">
        <f>B182-H182-C182-F182-E182-D182</f>
        <v>31.2448417737677</v>
      </c>
      <c r="J182" s="2">
        <f>SUM(H182:I182)</f>
        <v>158.261290322581</v>
      </c>
      <c r="L182" s="9">
        <f>B182/$B182</f>
        <v>1</v>
      </c>
      <c r="M182" s="9">
        <f>C182/$B182</f>
        <v>0.193548387096774</v>
      </c>
      <c r="N182" s="9">
        <f>D182/$B182</f>
        <v>0.0983393031585803</v>
      </c>
      <c r="O182" s="9">
        <f>E182/$B182</f>
        <v>0.158580267014002</v>
      </c>
      <c r="P182" s="9">
        <f>F182/$B182</f>
        <v>0.0341908173233474</v>
      </c>
      <c r="Q182" s="9">
        <f>G182/$B182</f>
        <v>0.484658774592703</v>
      </c>
      <c r="R182" s="9">
        <f>H182/$B182</f>
        <v>0.413599637085031</v>
      </c>
      <c r="S182" s="9">
        <f>I182/$B182</f>
        <v>0.101741588322265</v>
      </c>
      <c r="T182" s="9">
        <f>J182/$B182</f>
        <v>0.515341225407297</v>
      </c>
      <c r="V182" s="11">
        <f>W182/(1+W182)</f>
        <v>0.193548387096774</v>
      </c>
      <c r="W182" s="3">
        <v>0.24</v>
      </c>
      <c r="X182" s="10">
        <v>3.653</v>
      </c>
      <c r="Y182">
        <v>131.78</v>
      </c>
      <c r="Z182" s="2">
        <v>3.79</v>
      </c>
    </row>
    <row r="183" spans="1:26">
      <c r="A183" s="16">
        <v>44727</v>
      </c>
      <c r="B183" s="20">
        <v>341</v>
      </c>
      <c r="C183" s="2">
        <f>V183*B183</f>
        <v>65.9999999999999</v>
      </c>
      <c r="D183" s="2">
        <v>30.2</v>
      </c>
      <c r="E183" s="2">
        <v>48.7</v>
      </c>
      <c r="F183" s="2">
        <v>10.5</v>
      </c>
      <c r="G183" s="2">
        <f>SUM(C183:F183)</f>
        <v>155.4</v>
      </c>
      <c r="H183" s="2">
        <f>X183/Z183*Y183</f>
        <v>148.533741424802</v>
      </c>
      <c r="I183" s="2">
        <f>B183-H183-C183-F183-E183-D183</f>
        <v>37.0662585751981</v>
      </c>
      <c r="J183" s="2">
        <f>SUM(H183:I183)</f>
        <v>185.6</v>
      </c>
      <c r="L183" s="9">
        <f>B183/$B183</f>
        <v>1</v>
      </c>
      <c r="M183" s="9">
        <f>C183/$B183</f>
        <v>0.193548387096774</v>
      </c>
      <c r="N183" s="9">
        <f>D183/$B183</f>
        <v>0.0885630498533724</v>
      </c>
      <c r="O183" s="9">
        <f>E183/$B183</f>
        <v>0.142815249266862</v>
      </c>
      <c r="P183" s="9">
        <f>F183/$B183</f>
        <v>0.030791788856305</v>
      </c>
      <c r="Q183" s="9">
        <f>G183/$B183</f>
        <v>0.455718475073314</v>
      </c>
      <c r="R183" s="9">
        <f>H183/$B183</f>
        <v>0.435582819427572</v>
      </c>
      <c r="S183" s="9">
        <f>I183/$B183</f>
        <v>0.108698705499115</v>
      </c>
      <c r="T183" s="9">
        <f>J183/$B183</f>
        <v>0.544281524926686</v>
      </c>
      <c r="V183" s="11">
        <f>W183/(1+W183)</f>
        <v>0.193548387096774</v>
      </c>
      <c r="W183" s="3">
        <v>0.24</v>
      </c>
      <c r="X183" s="10">
        <v>4.336</v>
      </c>
      <c r="Y183">
        <v>129.83</v>
      </c>
      <c r="Z183" s="2">
        <v>3.79</v>
      </c>
    </row>
    <row r="184" spans="1:26">
      <c r="A184" s="16">
        <v>44757</v>
      </c>
      <c r="B184" s="20">
        <v>341.9</v>
      </c>
      <c r="C184" s="2">
        <f>V184*B184</f>
        <v>66.174193548387</v>
      </c>
      <c r="D184" s="2">
        <v>30.2</v>
      </c>
      <c r="E184" s="2">
        <v>48.7</v>
      </c>
      <c r="F184" s="2">
        <v>10.5</v>
      </c>
      <c r="G184" s="2">
        <f>SUM(C184:F184)</f>
        <v>155.574193548387</v>
      </c>
      <c r="H184" s="2">
        <f>X184/Z184*Y184</f>
        <v>138.309773087071</v>
      </c>
      <c r="I184" s="2">
        <f>B184-H184-C184-F184-E184-D184</f>
        <v>48.016033364542</v>
      </c>
      <c r="J184" s="2">
        <f>SUM(H184:I184)</f>
        <v>186.325806451613</v>
      </c>
      <c r="L184" s="9">
        <f>B184/$B184</f>
        <v>1</v>
      </c>
      <c r="M184" s="9">
        <f>C184/$B184</f>
        <v>0.193548387096774</v>
      </c>
      <c r="N184" s="9">
        <f>D184/$B184</f>
        <v>0.0883299210295408</v>
      </c>
      <c r="O184" s="9">
        <f>E184/$B184</f>
        <v>0.14243930973969</v>
      </c>
      <c r="P184" s="9">
        <f>F184/$B184</f>
        <v>0.0307107341327874</v>
      </c>
      <c r="Q184" s="9">
        <f>G184/$B184</f>
        <v>0.455028351998792</v>
      </c>
      <c r="R184" s="9">
        <f>H184/$B184</f>
        <v>0.404532825642208</v>
      </c>
      <c r="S184" s="9">
        <f>I184/$B184</f>
        <v>0.140438822359</v>
      </c>
      <c r="T184" s="9">
        <f>J184/$B184</f>
        <v>0.544971648001208</v>
      </c>
      <c r="V184" s="11">
        <f>W184/(1+W184)</f>
        <v>0.193548387096774</v>
      </c>
      <c r="W184" s="3">
        <v>0.24</v>
      </c>
      <c r="X184" s="10">
        <v>3.838</v>
      </c>
      <c r="Y184">
        <v>136.58</v>
      </c>
      <c r="Z184" s="2">
        <v>3.79</v>
      </c>
    </row>
    <row r="185" spans="1:26">
      <c r="A185" s="16">
        <v>44788</v>
      </c>
      <c r="B185" s="20">
        <v>324.8</v>
      </c>
      <c r="C185" s="2">
        <f>V185*B185</f>
        <v>62.8645161290322</v>
      </c>
      <c r="D185" s="2">
        <v>30.2</v>
      </c>
      <c r="E185" s="2">
        <v>48.7</v>
      </c>
      <c r="F185" s="2">
        <v>10.5</v>
      </c>
      <c r="G185" s="2">
        <f>SUM(C185:F185)</f>
        <v>152.264516129032</v>
      </c>
      <c r="H185" s="2">
        <f>X185/Z185*Y185</f>
        <v>115.098680738786</v>
      </c>
      <c r="I185" s="2">
        <f>B185-H185-C185-F185-E185-D185</f>
        <v>57.4368031321818</v>
      </c>
      <c r="J185" s="2">
        <f>SUM(H185:I185)</f>
        <v>172.535483870968</v>
      </c>
      <c r="L185" s="9">
        <f>B185/$B185</f>
        <v>1</v>
      </c>
      <c r="M185" s="9">
        <f>C185/$B185</f>
        <v>0.193548387096774</v>
      </c>
      <c r="N185" s="9">
        <f>D185/$B185</f>
        <v>0.0929802955665025</v>
      </c>
      <c r="O185" s="9">
        <f>E185/$B185</f>
        <v>0.14993842364532</v>
      </c>
      <c r="P185" s="9">
        <f>F185/$B185</f>
        <v>0.0323275862068966</v>
      </c>
      <c r="Q185" s="9">
        <f>G185/$B185</f>
        <v>0.468794692515493</v>
      </c>
      <c r="R185" s="9">
        <f>H185/$B185</f>
        <v>0.354367859417445</v>
      </c>
      <c r="S185" s="9">
        <f>I185/$B185</f>
        <v>0.176837448067062</v>
      </c>
      <c r="T185" s="9">
        <f>J185/$B185</f>
        <v>0.531205307484507</v>
      </c>
      <c r="V185" s="11">
        <f>W185/(1+W185)</f>
        <v>0.193548387096774</v>
      </c>
      <c r="W185" s="3">
        <v>0.24</v>
      </c>
      <c r="X185" s="10">
        <v>3.2</v>
      </c>
      <c r="Y185">
        <v>136.32</v>
      </c>
      <c r="Z185" s="2">
        <v>3.79</v>
      </c>
    </row>
    <row r="186" spans="1:26">
      <c r="A186" s="16">
        <v>44819</v>
      </c>
      <c r="B186" s="20">
        <v>315.2</v>
      </c>
      <c r="C186" s="2">
        <f>V186*B186</f>
        <v>61.0064516129032</v>
      </c>
      <c r="D186" s="2">
        <v>30.2</v>
      </c>
      <c r="E186" s="2">
        <v>48.7</v>
      </c>
      <c r="F186" s="2">
        <v>10.5</v>
      </c>
      <c r="G186" s="2">
        <f>SUM(C186:F186)</f>
        <v>150.406451612903</v>
      </c>
      <c r="H186" s="2">
        <f>X186/Z186*Y186</f>
        <v>99.7133931398417</v>
      </c>
      <c r="I186" s="2">
        <f>B186-H186-C186-F186-E186-D186</f>
        <v>65.0801552472551</v>
      </c>
      <c r="J186" s="2">
        <f>SUM(H186:I186)</f>
        <v>164.793548387097</v>
      </c>
      <c r="L186" s="9">
        <f>B186/$B186</f>
        <v>1</v>
      </c>
      <c r="M186" s="9">
        <f>C186/$B186</f>
        <v>0.193548387096774</v>
      </c>
      <c r="N186" s="9">
        <f>D186/$B186</f>
        <v>0.0958121827411168</v>
      </c>
      <c r="O186" s="9">
        <f>E186/$B186</f>
        <v>0.154505076142132</v>
      </c>
      <c r="P186" s="9">
        <f>F186/$B186</f>
        <v>0.0333121827411168</v>
      </c>
      <c r="Q186" s="9">
        <f>G186/$B186</f>
        <v>0.477177828721139</v>
      </c>
      <c r="R186" s="9">
        <f>H186/$B186</f>
        <v>0.316349597524879</v>
      </c>
      <c r="S186" s="9">
        <f>I186/$B186</f>
        <v>0.206472573753982</v>
      </c>
      <c r="T186" s="9">
        <f>J186/$B186</f>
        <v>0.522822171278861</v>
      </c>
      <c r="V186" s="11">
        <f>W186/(1+W186)</f>
        <v>0.193548387096774</v>
      </c>
      <c r="W186" s="3">
        <v>0.24</v>
      </c>
      <c r="X186" s="10">
        <v>2.681</v>
      </c>
      <c r="Y186">
        <v>140.96</v>
      </c>
      <c r="Z186" s="2">
        <v>3.79</v>
      </c>
    </row>
    <row r="187" spans="1:26">
      <c r="A187" s="16">
        <v>44849</v>
      </c>
      <c r="B187" s="20">
        <v>320.2</v>
      </c>
      <c r="C187" s="2">
        <f>V187*B187</f>
        <v>61.974193548387</v>
      </c>
      <c r="D187" s="2">
        <v>30.2</v>
      </c>
      <c r="E187" s="2">
        <v>48.7</v>
      </c>
      <c r="F187" s="2">
        <v>10.5</v>
      </c>
      <c r="G187" s="2">
        <f>SUM(C187:F187)</f>
        <v>151.374193548387</v>
      </c>
      <c r="H187" s="2">
        <f>X187/Z187*Y187</f>
        <v>112.991134564644</v>
      </c>
      <c r="I187" s="2">
        <f>B187-H187-C187-F187-E187-D187</f>
        <v>55.834671886969</v>
      </c>
      <c r="J187" s="2">
        <f>SUM(H187:I187)</f>
        <v>168.825806451613</v>
      </c>
      <c r="L187" s="9">
        <f>B187/$B187</f>
        <v>1</v>
      </c>
      <c r="M187" s="9">
        <f>C187/$B187</f>
        <v>0.193548387096774</v>
      </c>
      <c r="N187" s="9">
        <f>D187/$B187</f>
        <v>0.094316052467208</v>
      </c>
      <c r="O187" s="9">
        <f>E187/$B187</f>
        <v>0.15209244222361</v>
      </c>
      <c r="P187" s="9">
        <f>F187/$B187</f>
        <v>0.032792004996877</v>
      </c>
      <c r="Q187" s="9">
        <f>G187/$B187</f>
        <v>0.472748886784469</v>
      </c>
      <c r="R187" s="9">
        <f>H187/$B187</f>
        <v>0.352876747547296</v>
      </c>
      <c r="S187" s="9">
        <f>I187/$B187</f>
        <v>0.174374365668235</v>
      </c>
      <c r="T187" s="9">
        <f>J187/$B187</f>
        <v>0.527251113215531</v>
      </c>
      <c r="V187" s="11">
        <f>W187/(1+W187)</f>
        <v>0.193548387096774</v>
      </c>
      <c r="W187" s="3">
        <v>0.24</v>
      </c>
      <c r="X187" s="10">
        <v>2.978</v>
      </c>
      <c r="Y187">
        <v>143.8</v>
      </c>
      <c r="Z187" s="2">
        <v>3.79</v>
      </c>
    </row>
    <row r="188" spans="1:26">
      <c r="A188" s="16">
        <v>44880</v>
      </c>
      <c r="B188" s="20">
        <v>322.1</v>
      </c>
      <c r="C188" s="2">
        <f>V188*B188</f>
        <v>62.3419354838709</v>
      </c>
      <c r="D188" s="2">
        <v>30.2</v>
      </c>
      <c r="E188" s="2">
        <v>48.7</v>
      </c>
      <c r="F188" s="2">
        <v>10.5</v>
      </c>
      <c r="G188" s="2">
        <f>SUM(C188:F188)</f>
        <v>151.741935483871</v>
      </c>
      <c r="H188" s="2">
        <f>X188/Z188*Y188</f>
        <v>120.569572559367</v>
      </c>
      <c r="I188" s="2">
        <f>B188-H188-C188-F188-E188-D188</f>
        <v>49.7884919567621</v>
      </c>
      <c r="J188" s="2">
        <f>SUM(H188:I188)</f>
        <v>170.358064516129</v>
      </c>
      <c r="L188" s="9">
        <f>B188/$B188</f>
        <v>1</v>
      </c>
      <c r="M188" s="9">
        <f>C188/$B188</f>
        <v>0.193548387096774</v>
      </c>
      <c r="N188" s="9">
        <f>D188/$B188</f>
        <v>0.0937597019559143</v>
      </c>
      <c r="O188" s="9">
        <f>E188/$B188</f>
        <v>0.151195280968643</v>
      </c>
      <c r="P188" s="9">
        <f>F188/$B188</f>
        <v>0.0325985718720894</v>
      </c>
      <c r="Q188" s="9">
        <f>G188/$B188</f>
        <v>0.471101941893421</v>
      </c>
      <c r="R188" s="9">
        <f>H188/$B188</f>
        <v>0.374323416825107</v>
      </c>
      <c r="S188" s="9">
        <f>I188/$B188</f>
        <v>0.154574641281472</v>
      </c>
      <c r="T188" s="9">
        <f>J188/$B188</f>
        <v>0.528898058106579</v>
      </c>
      <c r="V188" s="11">
        <f>W188/(1+W188)</f>
        <v>0.193548387096774</v>
      </c>
      <c r="W188" s="3">
        <v>0.24</v>
      </c>
      <c r="X188" s="10">
        <v>3.126</v>
      </c>
      <c r="Y188">
        <v>146.18</v>
      </c>
      <c r="Z188" s="2">
        <v>3.79</v>
      </c>
    </row>
    <row r="189" spans="1:26">
      <c r="A189" s="16">
        <v>44910</v>
      </c>
      <c r="B189" s="20">
        <v>315.8</v>
      </c>
      <c r="C189" s="2">
        <f>V189*B189</f>
        <v>61.1225806451612</v>
      </c>
      <c r="D189" s="2">
        <v>30.2</v>
      </c>
      <c r="E189" s="2">
        <v>48.7</v>
      </c>
      <c r="F189" s="2">
        <v>10.5</v>
      </c>
      <c r="G189" s="2">
        <f>SUM(C189:F189)</f>
        <v>150.522580645161</v>
      </c>
      <c r="H189" s="2">
        <f>X189/Z189*Y189</f>
        <v>94.1915857519789</v>
      </c>
      <c r="I189" s="2">
        <f>B189-H189-C189-F189-E189-D189</f>
        <v>71.0858336028599</v>
      </c>
      <c r="J189" s="2">
        <f>SUM(H189:I189)</f>
        <v>165.277419354839</v>
      </c>
      <c r="L189" s="9">
        <f>B189/$B189</f>
        <v>1</v>
      </c>
      <c r="M189" s="9">
        <f>C189/$B189</f>
        <v>0.193548387096774</v>
      </c>
      <c r="N189" s="9">
        <f>D189/$B189</f>
        <v>0.0956301456618113</v>
      </c>
      <c r="O189" s="9">
        <f>E189/$B189</f>
        <v>0.154211526282457</v>
      </c>
      <c r="P189" s="9">
        <f>F189/$B189</f>
        <v>0.0332488917036099</v>
      </c>
      <c r="Q189" s="9">
        <f>G189/$B189</f>
        <v>0.476638950744652</v>
      </c>
      <c r="R189" s="9">
        <f>H189/$B189</f>
        <v>0.298263412767508</v>
      </c>
      <c r="S189" s="9">
        <f>I189/$B189</f>
        <v>0.22509763648784</v>
      </c>
      <c r="T189" s="9">
        <f>J189/$B189</f>
        <v>0.523361049255348</v>
      </c>
      <c r="V189" s="11">
        <f>W189/(1+W189)</f>
        <v>0.193548387096774</v>
      </c>
      <c r="W189" s="3">
        <v>0.24</v>
      </c>
      <c r="X189" s="10">
        <v>2.517</v>
      </c>
      <c r="Y189">
        <v>141.83</v>
      </c>
      <c r="Z189" s="2">
        <v>3.79</v>
      </c>
    </row>
    <row r="190" spans="1:26">
      <c r="A190" s="16">
        <v>44941</v>
      </c>
      <c r="B190" s="20">
        <v>317.6</v>
      </c>
      <c r="C190" s="2">
        <f>V190*B190</f>
        <v>61.4709677419354</v>
      </c>
      <c r="D190" s="2">
        <v>32.55</v>
      </c>
      <c r="E190" s="2">
        <v>52.45</v>
      </c>
      <c r="F190" s="2">
        <v>11.3</v>
      </c>
      <c r="G190" s="2">
        <f>SUM(C190:F190)</f>
        <v>157.770967741935</v>
      </c>
      <c r="H190" s="2">
        <f>X190/Z190*Y190</f>
        <v>91.4011292875989</v>
      </c>
      <c r="I190" s="2">
        <f>B190-H190-C190-F190-E190-D190</f>
        <v>68.4279029704657</v>
      </c>
      <c r="J190" s="2">
        <f>SUM(H190:I190)</f>
        <v>159.829032258065</v>
      </c>
      <c r="L190" s="9">
        <f>B190/$B190</f>
        <v>1</v>
      </c>
      <c r="M190" s="9">
        <f>C190/$B190</f>
        <v>0.193548387096774</v>
      </c>
      <c r="N190" s="9">
        <f>D190/$B190</f>
        <v>0.102487405541562</v>
      </c>
      <c r="O190" s="9">
        <f>E190/$B190</f>
        <v>0.16514483627204</v>
      </c>
      <c r="P190" s="9">
        <f>F190/$B190</f>
        <v>0.0355793450881612</v>
      </c>
      <c r="Q190" s="9">
        <f>G190/$B190</f>
        <v>0.496759973998536</v>
      </c>
      <c r="R190" s="9">
        <f>H190/$B190</f>
        <v>0.287786931006294</v>
      </c>
      <c r="S190" s="9">
        <f>I190/$B190</f>
        <v>0.215453094995169</v>
      </c>
      <c r="T190" s="9">
        <f>J190/$B190</f>
        <v>0.503240026001464</v>
      </c>
      <c r="V190" s="11">
        <f>W190/(1+W190)</f>
        <v>0.193548387096774</v>
      </c>
      <c r="W190" s="3">
        <v>0.24</v>
      </c>
      <c r="X190" s="10">
        <v>2.413</v>
      </c>
      <c r="Y190">
        <v>143.56</v>
      </c>
      <c r="Z190" s="2">
        <v>3.79</v>
      </c>
    </row>
    <row r="191" spans="1:26">
      <c r="A191" s="16">
        <v>44972</v>
      </c>
      <c r="B191" s="20">
        <v>317.6</v>
      </c>
      <c r="C191" s="2">
        <f>V191*B191</f>
        <v>61.4709677419354</v>
      </c>
      <c r="D191" s="2">
        <v>32.55</v>
      </c>
      <c r="E191" s="2">
        <v>52.45</v>
      </c>
      <c r="F191" s="2">
        <v>11.3</v>
      </c>
      <c r="G191" s="2">
        <f>SUM(C191:F191)</f>
        <v>157.770967741935</v>
      </c>
      <c r="H191" s="2">
        <f>X191/Z191*Y191</f>
        <v>95.7748812664908</v>
      </c>
      <c r="I191" s="2">
        <f>B191-H191-C191-F191-E191-D191</f>
        <v>64.0541509915738</v>
      </c>
      <c r="J191" s="2">
        <f>SUM(H191:I191)</f>
        <v>159.829032258065</v>
      </c>
      <c r="L191" s="9">
        <f>B191/$B191</f>
        <v>1</v>
      </c>
      <c r="M191" s="9">
        <f>C191/$B191</f>
        <v>0.193548387096774</v>
      </c>
      <c r="N191" s="9">
        <f>D191/$B191</f>
        <v>0.102487405541562</v>
      </c>
      <c r="O191" s="9">
        <f>E191/$B191</f>
        <v>0.16514483627204</v>
      </c>
      <c r="P191" s="9">
        <f>F191/$B191</f>
        <v>0.0355793450881612</v>
      </c>
      <c r="Q191" s="9">
        <f>G191/$B191</f>
        <v>0.496759973998536</v>
      </c>
      <c r="R191" s="9">
        <f>H191/$B191</f>
        <v>0.301558190385676</v>
      </c>
      <c r="S191" s="9">
        <f>I191/$B191</f>
        <v>0.201681835615787</v>
      </c>
      <c r="T191" s="9">
        <f>J191/$B191</f>
        <v>0.503240026001464</v>
      </c>
      <c r="V191" s="11">
        <f>W191/(1+W191)</f>
        <v>0.193548387096774</v>
      </c>
      <c r="W191" s="3">
        <v>0.24</v>
      </c>
      <c r="X191" s="10">
        <v>2.568</v>
      </c>
      <c r="Y191">
        <v>141.35</v>
      </c>
      <c r="Z191" s="2">
        <v>3.79</v>
      </c>
    </row>
    <row r="192" spans="1:26">
      <c r="A192" s="16">
        <v>45000</v>
      </c>
      <c r="B192" s="20">
        <v>317.6</v>
      </c>
      <c r="C192" s="2">
        <f>V192*B192</f>
        <v>61.4709677419354</v>
      </c>
      <c r="D192" s="2">
        <v>32.55</v>
      </c>
      <c r="E192" s="2">
        <v>52.45</v>
      </c>
      <c r="F192" s="2">
        <v>11.3</v>
      </c>
      <c r="G192" s="2">
        <f>SUM(C192:F192)</f>
        <v>157.770967741935</v>
      </c>
      <c r="H192" s="2">
        <f>X192/Z192*Y192</f>
        <v>95.326290237467</v>
      </c>
      <c r="I192" s="2">
        <f>B192-H192-C192-F192-E192-D192</f>
        <v>64.5027420205976</v>
      </c>
      <c r="J192" s="2">
        <f>SUM(H192:I192)</f>
        <v>159.829032258065</v>
      </c>
      <c r="L192" s="9">
        <f>B192/$B192</f>
        <v>1</v>
      </c>
      <c r="M192" s="9">
        <f>C192/$B192</f>
        <v>0.193548387096774</v>
      </c>
      <c r="N192" s="9">
        <f>D192/$B192</f>
        <v>0.102487405541562</v>
      </c>
      <c r="O192" s="9">
        <f>E192/$B192</f>
        <v>0.16514483627204</v>
      </c>
      <c r="P192" s="9">
        <f>F192/$B192</f>
        <v>0.0355793450881612</v>
      </c>
      <c r="Q192" s="9">
        <f>G192/$B192</f>
        <v>0.496759973998536</v>
      </c>
      <c r="R192" s="9">
        <f>H192/$B192</f>
        <v>0.300145750117969</v>
      </c>
      <c r="S192" s="9">
        <f>I192/$B192</f>
        <v>0.203094275883494</v>
      </c>
      <c r="T192" s="9">
        <f>J192/$B192</f>
        <v>0.503240026001464</v>
      </c>
      <c r="V192" s="11">
        <f>W192/(1+W192)</f>
        <v>0.193548387096774</v>
      </c>
      <c r="W192" s="3">
        <v>0.24</v>
      </c>
      <c r="X192" s="10">
        <v>2.552</v>
      </c>
      <c r="Y192">
        <v>141.57</v>
      </c>
      <c r="Z192" s="2">
        <v>3.79</v>
      </c>
    </row>
    <row r="193" spans="1:26">
      <c r="A193" s="16">
        <v>45031</v>
      </c>
      <c r="B193" s="20">
        <v>312.4</v>
      </c>
      <c r="C193" s="2">
        <f>V193*B193</f>
        <v>60.4645161290322</v>
      </c>
      <c r="D193" s="2">
        <v>32.55</v>
      </c>
      <c r="E193" s="2">
        <v>52.45</v>
      </c>
      <c r="F193" s="2">
        <v>11.3</v>
      </c>
      <c r="G193" s="2">
        <f>SUM(C193:F193)</f>
        <v>156.764516129032</v>
      </c>
      <c r="H193" s="2">
        <f>X193/Z193*Y193</f>
        <v>101.886345646438</v>
      </c>
      <c r="I193" s="2">
        <f>B193-H193-C193-F193-E193-D193</f>
        <v>53.7491382245298</v>
      </c>
      <c r="J193" s="2">
        <f>SUM(H193:I193)</f>
        <v>155.635483870968</v>
      </c>
      <c r="L193" s="9">
        <f>B193/$B193</f>
        <v>1</v>
      </c>
      <c r="M193" s="9">
        <f>C193/$B193</f>
        <v>0.193548387096774</v>
      </c>
      <c r="N193" s="9">
        <f>D193/$B193</f>
        <v>0.104193341869398</v>
      </c>
      <c r="O193" s="9">
        <f>E193/$B193</f>
        <v>0.167893725992318</v>
      </c>
      <c r="P193" s="9">
        <f>F193/$B193</f>
        <v>0.0361715749039693</v>
      </c>
      <c r="Q193" s="9">
        <f>G193/$B193</f>
        <v>0.501807029862458</v>
      </c>
      <c r="R193" s="9">
        <f>H193/$B193</f>
        <v>0.326140671083348</v>
      </c>
      <c r="S193" s="9">
        <f>I193/$B193</f>
        <v>0.172052299054193</v>
      </c>
      <c r="T193" s="9">
        <f>J193/$B193</f>
        <v>0.498192970137542</v>
      </c>
      <c r="V193" s="11">
        <f>W193/(1+W193)</f>
        <v>0.193548387096774</v>
      </c>
      <c r="W193" s="3">
        <v>0.24</v>
      </c>
      <c r="X193" s="10">
        <v>2.825</v>
      </c>
      <c r="Y193">
        <v>136.69</v>
      </c>
      <c r="Z193" s="2">
        <v>3.79</v>
      </c>
    </row>
    <row r="194" spans="1:26">
      <c r="A194" s="16">
        <v>45061</v>
      </c>
      <c r="B194" s="20">
        <v>307.9</v>
      </c>
      <c r="C194" s="2">
        <f>V194*B194</f>
        <v>59.5935483870967</v>
      </c>
      <c r="D194" s="2">
        <v>32.55</v>
      </c>
      <c r="E194" s="2">
        <v>52.45</v>
      </c>
      <c r="F194" s="2">
        <v>11.3</v>
      </c>
      <c r="G194" s="2">
        <f>SUM(C194:F194)</f>
        <v>155.893548387097</v>
      </c>
      <c r="H194" s="2">
        <f>X194/Z194*Y194</f>
        <v>89.3353905013193</v>
      </c>
      <c r="I194" s="2">
        <f>B194-H194-C194-F194-E194-D194</f>
        <v>62.671061111584</v>
      </c>
      <c r="J194" s="2">
        <f>SUM(H194:I194)</f>
        <v>152.006451612903</v>
      </c>
      <c r="L194" s="9">
        <f>B194/$B194</f>
        <v>1</v>
      </c>
      <c r="M194" s="9">
        <f>C194/$B194</f>
        <v>0.193548387096774</v>
      </c>
      <c r="N194" s="9">
        <f>D194/$B194</f>
        <v>0.105716141604417</v>
      </c>
      <c r="O194" s="9">
        <f>E194/$B194</f>
        <v>0.170347515427087</v>
      </c>
      <c r="P194" s="9">
        <f>F194/$B194</f>
        <v>0.0367002273465411</v>
      </c>
      <c r="Q194" s="9">
        <f>G194/$B194</f>
        <v>0.50631227147482</v>
      </c>
      <c r="R194" s="9">
        <f>H194/$B194</f>
        <v>0.290144171813314</v>
      </c>
      <c r="S194" s="9">
        <f>I194/$B194</f>
        <v>0.203543556711868</v>
      </c>
      <c r="T194" s="9">
        <f>J194/$B194</f>
        <v>0.49368772852518</v>
      </c>
      <c r="V194" s="11">
        <f>W194/(1+W194)</f>
        <v>0.193548387096774</v>
      </c>
      <c r="W194" s="3">
        <v>0.24</v>
      </c>
      <c r="X194" s="10">
        <v>2.477</v>
      </c>
      <c r="Y194">
        <v>136.69</v>
      </c>
      <c r="Z194" s="2">
        <v>3.79</v>
      </c>
    </row>
    <row r="195" spans="1:26">
      <c r="A195" s="16">
        <v>45092</v>
      </c>
      <c r="B195" s="20">
        <v>307.9</v>
      </c>
      <c r="C195" s="2">
        <f>V195*B195</f>
        <v>59.5935483870967</v>
      </c>
      <c r="D195" s="2">
        <v>32.55</v>
      </c>
      <c r="E195" s="2">
        <v>52.45</v>
      </c>
      <c r="F195" s="2">
        <v>11.3</v>
      </c>
      <c r="G195" s="2">
        <f>SUM(C195:F195)</f>
        <v>155.893548387097</v>
      </c>
      <c r="H195" s="2">
        <f>X195/Z195*Y195</f>
        <v>96.8742110817942</v>
      </c>
      <c r="I195" s="2">
        <f>B195-H195-C195-F195-E195-D195</f>
        <v>55.1322405311091</v>
      </c>
      <c r="J195" s="2">
        <f>SUM(H195:I195)</f>
        <v>152.006451612903</v>
      </c>
      <c r="L195" s="9">
        <f>B195/$B195</f>
        <v>1</v>
      </c>
      <c r="M195" s="9">
        <f>C195/$B195</f>
        <v>0.193548387096774</v>
      </c>
      <c r="N195" s="9">
        <f>D195/$B195</f>
        <v>0.105716141604417</v>
      </c>
      <c r="O195" s="9">
        <f>E195/$B195</f>
        <v>0.170347515427087</v>
      </c>
      <c r="P195" s="9">
        <f>F195/$B195</f>
        <v>0.0367002273465411</v>
      </c>
      <c r="Q195" s="9">
        <f>G195/$B195</f>
        <v>0.50631227147482</v>
      </c>
      <c r="R195" s="9">
        <f>H195/$B195</f>
        <v>0.314628811568023</v>
      </c>
      <c r="S195" s="9">
        <f>I195/$B195</f>
        <v>0.179058916957159</v>
      </c>
      <c r="T195" s="9">
        <f>J195/$B195</f>
        <v>0.49368772852518</v>
      </c>
      <c r="V195" s="11">
        <f>W195/(1+W195)</f>
        <v>0.193548387096774</v>
      </c>
      <c r="W195" s="3">
        <v>0.24</v>
      </c>
      <c r="X195" s="10">
        <v>2.634</v>
      </c>
      <c r="Y195">
        <v>139.39</v>
      </c>
      <c r="Z195" s="2">
        <v>3.79</v>
      </c>
    </row>
    <row r="196" spans="1:26">
      <c r="A196" s="16">
        <v>45122</v>
      </c>
      <c r="B196" s="20">
        <v>303.7</v>
      </c>
      <c r="C196" s="2">
        <f>V196*B196</f>
        <v>58.7806451612903</v>
      </c>
      <c r="D196" s="2">
        <v>32.55</v>
      </c>
      <c r="E196" s="2">
        <v>52.45</v>
      </c>
      <c r="F196" s="2">
        <v>11.3</v>
      </c>
      <c r="G196" s="2">
        <f>SUM(C196:F196)</f>
        <v>155.08064516129</v>
      </c>
      <c r="H196" s="2">
        <f>X196/Z196*Y196</f>
        <v>89.9513562005277</v>
      </c>
      <c r="I196" s="2">
        <f>B196-H196-C196-F196-E196-D196</f>
        <v>58.667998638182</v>
      </c>
      <c r="J196" s="2">
        <f>SUM(H196:I196)</f>
        <v>148.61935483871</v>
      </c>
      <c r="L196" s="9">
        <f>B196/$B196</f>
        <v>1</v>
      </c>
      <c r="M196" s="9">
        <f>C196/$B196</f>
        <v>0.193548387096774</v>
      </c>
      <c r="N196" s="9">
        <f>D196/$B196</f>
        <v>0.107178136318736</v>
      </c>
      <c r="O196" s="9">
        <f>E196/$B196</f>
        <v>0.172703325650313</v>
      </c>
      <c r="P196" s="9">
        <f>F196/$B196</f>
        <v>0.0372077708264735</v>
      </c>
      <c r="Q196" s="9">
        <f>G196/$B196</f>
        <v>0.510637619892295</v>
      </c>
      <c r="R196" s="9">
        <f>H196/$B196</f>
        <v>0.296184906817674</v>
      </c>
      <c r="S196" s="9">
        <f>I196/$B196</f>
        <v>0.19317747329003</v>
      </c>
      <c r="T196" s="9">
        <f>J196/$B196</f>
        <v>0.489362380107705</v>
      </c>
      <c r="V196" s="11">
        <f>W196/(1+W196)</f>
        <v>0.193548387096774</v>
      </c>
      <c r="W196" s="3">
        <v>0.24</v>
      </c>
      <c r="X196" s="10">
        <v>2.551</v>
      </c>
      <c r="Y196">
        <v>133.64</v>
      </c>
      <c r="Z196" s="2">
        <v>3.79</v>
      </c>
    </row>
    <row r="197" spans="1:26">
      <c r="A197" s="16">
        <v>45153</v>
      </c>
      <c r="B197" s="20">
        <v>303.8</v>
      </c>
      <c r="C197" s="2">
        <f>V197*B197</f>
        <v>58.7999999999999</v>
      </c>
      <c r="D197" s="2">
        <v>32.55</v>
      </c>
      <c r="E197" s="2">
        <v>52.45</v>
      </c>
      <c r="F197" s="2">
        <v>11.3</v>
      </c>
      <c r="G197" s="2">
        <f>SUM(C197:F197)</f>
        <v>155.1</v>
      </c>
      <c r="H197" s="2">
        <f>X197/Z197*Y197</f>
        <v>98.7758786279683</v>
      </c>
      <c r="I197" s="2">
        <f>B197-H197-C197-F197-E197-D197</f>
        <v>49.9241213720318</v>
      </c>
      <c r="J197" s="2">
        <f>SUM(H197:I197)</f>
        <v>148.7</v>
      </c>
      <c r="L197" s="9">
        <f>B197/$B197</f>
        <v>1</v>
      </c>
      <c r="M197" s="9">
        <f>C197/$B197</f>
        <v>0.193548387096774</v>
      </c>
      <c r="N197" s="9">
        <f>D197/$B197</f>
        <v>0.107142857142857</v>
      </c>
      <c r="O197" s="9">
        <f>E197/$B197</f>
        <v>0.172646477946017</v>
      </c>
      <c r="P197" s="9">
        <f>F197/$B197</f>
        <v>0.0371955233706386</v>
      </c>
      <c r="Q197" s="9">
        <f>G197/$B197</f>
        <v>0.510533245556287</v>
      </c>
      <c r="R197" s="9">
        <f>H197/$B197</f>
        <v>0.325134557695748</v>
      </c>
      <c r="S197" s="9">
        <f>I197/$B197</f>
        <v>0.164332196747965</v>
      </c>
      <c r="T197" s="9">
        <f>J197/$B197</f>
        <v>0.489466754443713</v>
      </c>
      <c r="V197" s="11">
        <f>W197/(1+W197)</f>
        <v>0.193548387096774</v>
      </c>
      <c r="W197" s="3">
        <v>0.24</v>
      </c>
      <c r="X197" s="10">
        <v>2.838</v>
      </c>
      <c r="Y197">
        <v>131.91</v>
      </c>
      <c r="Z197" s="2">
        <v>3.79</v>
      </c>
    </row>
    <row r="198" spans="1:26">
      <c r="A198" s="16">
        <v>45184</v>
      </c>
      <c r="B198" s="20">
        <v>313.4</v>
      </c>
      <c r="C198" s="2">
        <f>V198*B198</f>
        <v>60.658064516129</v>
      </c>
      <c r="D198" s="2">
        <v>32.55</v>
      </c>
      <c r="E198" s="2">
        <v>52.45</v>
      </c>
      <c r="F198" s="2">
        <v>11.3</v>
      </c>
      <c r="G198" s="2">
        <f>SUM(C198:F198)</f>
        <v>156.958064516129</v>
      </c>
      <c r="H198" s="2">
        <f>X198/Z198*Y198</f>
        <v>98.9133509234829</v>
      </c>
      <c r="I198" s="2">
        <f>B198-H198-C198-F198-E198-D198</f>
        <v>57.5285845603881</v>
      </c>
      <c r="J198" s="2">
        <f>SUM(H198:I198)</f>
        <v>156.441935483871</v>
      </c>
      <c r="L198" s="9">
        <f>B198/$B198</f>
        <v>1</v>
      </c>
      <c r="M198" s="9">
        <f>C198/$B198</f>
        <v>0.193548387096774</v>
      </c>
      <c r="N198" s="9">
        <f>D198/$B198</f>
        <v>0.103860880663689</v>
      </c>
      <c r="O198" s="9">
        <f>E198/$B198</f>
        <v>0.167358008934269</v>
      </c>
      <c r="P198" s="9">
        <f>F198/$B198</f>
        <v>0.0360561582641991</v>
      </c>
      <c r="Q198" s="9">
        <f>G198/$B198</f>
        <v>0.500823434958931</v>
      </c>
      <c r="R198" s="9">
        <f>H198/$B198</f>
        <v>0.315613755339767</v>
      </c>
      <c r="S198" s="9">
        <f>I198/$B198</f>
        <v>0.183562809701302</v>
      </c>
      <c r="T198" s="9">
        <f>J198/$B198</f>
        <v>0.499176565041069</v>
      </c>
      <c r="V198" s="11">
        <f>W198/(1+W198)</f>
        <v>0.193548387096774</v>
      </c>
      <c r="W198" s="3">
        <v>0.24</v>
      </c>
      <c r="X198" s="10">
        <v>2.806</v>
      </c>
      <c r="Y198">
        <v>133.6</v>
      </c>
      <c r="Z198" s="2">
        <v>3.79</v>
      </c>
    </row>
    <row r="199" spans="1:26">
      <c r="A199" s="16">
        <v>45214</v>
      </c>
      <c r="B199" s="20">
        <v>314.7</v>
      </c>
      <c r="C199" s="2">
        <f>V199*B199</f>
        <v>60.9096774193548</v>
      </c>
      <c r="D199" s="2">
        <v>32.55</v>
      </c>
      <c r="E199" s="2">
        <v>52.45</v>
      </c>
      <c r="F199" s="2">
        <v>11.3</v>
      </c>
      <c r="G199" s="2">
        <f>SUM(C199:F199)</f>
        <v>157.209677419355</v>
      </c>
      <c r="H199" s="2">
        <f>X199/Z199*Y199</f>
        <v>92.6342585751979</v>
      </c>
      <c r="I199" s="2">
        <f>B199-H199-C199-F199-E199-D199</f>
        <v>64.8560640054473</v>
      </c>
      <c r="J199" s="2">
        <f>SUM(H199:I199)</f>
        <v>157.490322580645</v>
      </c>
      <c r="L199" s="9">
        <f>B199/$B199</f>
        <v>1</v>
      </c>
      <c r="M199" s="9">
        <f>C199/$B199</f>
        <v>0.193548387096774</v>
      </c>
      <c r="N199" s="9">
        <f>D199/$B199</f>
        <v>0.103431839847474</v>
      </c>
      <c r="O199" s="9">
        <f>E199/$B199</f>
        <v>0.166666666666667</v>
      </c>
      <c r="P199" s="9">
        <f>F199/$B199</f>
        <v>0.0359072132189387</v>
      </c>
      <c r="Q199" s="9">
        <f>G199/$B199</f>
        <v>0.499554106829854</v>
      </c>
      <c r="R199" s="9">
        <f>H199/$B199</f>
        <v>0.294357351684773</v>
      </c>
      <c r="S199" s="9">
        <f>I199/$B199</f>
        <v>0.206088541485374</v>
      </c>
      <c r="T199" s="9">
        <f>J199/$B199</f>
        <v>0.500445893170146</v>
      </c>
      <c r="V199" s="11">
        <f>W199/(1+W199)</f>
        <v>0.193548387096774</v>
      </c>
      <c r="W199" s="3">
        <v>0.24</v>
      </c>
      <c r="X199" s="10">
        <v>2.536</v>
      </c>
      <c r="Y199">
        <v>138.44</v>
      </c>
      <c r="Z199" s="2">
        <v>3.79</v>
      </c>
    </row>
    <row r="200" spans="1:26">
      <c r="A200" s="16">
        <v>45245</v>
      </c>
      <c r="B200" s="20">
        <v>312.7</v>
      </c>
      <c r="C200" s="2">
        <f>V200*B200</f>
        <v>60.5225806451612</v>
      </c>
      <c r="D200" s="2">
        <v>32.55</v>
      </c>
      <c r="E200" s="2">
        <v>52.45</v>
      </c>
      <c r="F200" s="2">
        <v>11.3</v>
      </c>
      <c r="G200" s="2">
        <f>SUM(C200:F200)</f>
        <v>156.822580645161</v>
      </c>
      <c r="H200" s="2">
        <f>X200/Z200*Y200</f>
        <v>85.327598944591</v>
      </c>
      <c r="I200" s="2">
        <f>B200-H200-C200-F200-E200-D200</f>
        <v>70.5498204102478</v>
      </c>
      <c r="J200" s="2">
        <f>SUM(H200:I200)</f>
        <v>155.877419354839</v>
      </c>
      <c r="L200" s="9">
        <f>B200/$B200</f>
        <v>1</v>
      </c>
      <c r="M200" s="9">
        <f>C200/$B200</f>
        <v>0.193548387096774</v>
      </c>
      <c r="N200" s="9">
        <f>D200/$B200</f>
        <v>0.104093380236649</v>
      </c>
      <c r="O200" s="9">
        <f>E200/$B200</f>
        <v>0.167732651103294</v>
      </c>
      <c r="P200" s="9">
        <f>F200/$B200</f>
        <v>0.0361368724016629</v>
      </c>
      <c r="Q200" s="9">
        <f>G200/$B200</f>
        <v>0.501511290838379</v>
      </c>
      <c r="R200" s="9">
        <f>H200/$B200</f>
        <v>0.272873677469111</v>
      </c>
      <c r="S200" s="9">
        <f>I200/$B200</f>
        <v>0.22561503169251</v>
      </c>
      <c r="T200" s="9">
        <f>J200/$B200</f>
        <v>0.498488709161621</v>
      </c>
      <c r="V200" s="11">
        <f>W200/(1+W200)</f>
        <v>0.193548387096774</v>
      </c>
      <c r="W200" s="3">
        <v>0.24</v>
      </c>
      <c r="X200" s="10">
        <v>2.296</v>
      </c>
      <c r="Y200">
        <v>140.85</v>
      </c>
      <c r="Z200" s="2">
        <v>3.79</v>
      </c>
    </row>
    <row r="201" spans="1:26">
      <c r="A201" s="16">
        <v>45275</v>
      </c>
      <c r="B201" s="20">
        <v>309.9</v>
      </c>
      <c r="C201" s="2">
        <f>V201*B201</f>
        <v>59.9806451612903</v>
      </c>
      <c r="D201" s="2">
        <v>32.55</v>
      </c>
      <c r="E201" s="2">
        <v>52.45</v>
      </c>
      <c r="F201" s="2">
        <v>11.3</v>
      </c>
      <c r="G201" s="2">
        <f>SUM(C201:F201)</f>
        <v>156.28064516129</v>
      </c>
      <c r="H201" s="2">
        <f>X201/Z201*Y201</f>
        <v>85.0927678100264</v>
      </c>
      <c r="I201" s="2">
        <f>B201-H201-C201-F201-E201-D201</f>
        <v>68.5265870286833</v>
      </c>
      <c r="J201" s="2">
        <f>SUM(H201:I201)</f>
        <v>153.61935483871</v>
      </c>
      <c r="L201" s="9">
        <f>B201/$B201</f>
        <v>1</v>
      </c>
      <c r="M201" s="9">
        <f>C201/$B201</f>
        <v>0.193548387096774</v>
      </c>
      <c r="N201" s="9">
        <f>D201/$B201</f>
        <v>0.105033881897386</v>
      </c>
      <c r="O201" s="9">
        <f>E201/$B201</f>
        <v>0.169248144562762</v>
      </c>
      <c r="P201" s="9">
        <f>F201/$B201</f>
        <v>0.0364633752823492</v>
      </c>
      <c r="Q201" s="9">
        <f>G201/$B201</f>
        <v>0.504293788839271</v>
      </c>
      <c r="R201" s="9">
        <f>H201/$B201</f>
        <v>0.274581374023964</v>
      </c>
      <c r="S201" s="9">
        <f>I201/$B201</f>
        <v>0.221124837136764</v>
      </c>
      <c r="T201" s="9">
        <f>J201/$B201</f>
        <v>0.495706211160729</v>
      </c>
      <c r="V201" s="11">
        <f>W201/(1+W201)</f>
        <v>0.193548387096774</v>
      </c>
      <c r="W201" s="3">
        <v>0.24</v>
      </c>
      <c r="X201" s="10">
        <v>2.313</v>
      </c>
      <c r="Y201">
        <v>139.43</v>
      </c>
      <c r="Z201" s="2">
        <v>3.79</v>
      </c>
    </row>
    <row r="202" spans="1:26">
      <c r="A202" s="16">
        <v>45306</v>
      </c>
      <c r="B202" s="20">
        <v>313.1</v>
      </c>
      <c r="C202" s="2">
        <f>V202*B202</f>
        <v>60.6</v>
      </c>
      <c r="D202" s="2">
        <v>33.7</v>
      </c>
      <c r="E202" s="2">
        <v>54.3</v>
      </c>
      <c r="F202" s="2">
        <v>11.7</v>
      </c>
      <c r="G202" s="2">
        <f>SUM(C202:F202)</f>
        <v>160.3</v>
      </c>
      <c r="H202" s="2">
        <f>X202/Z202*Y202</f>
        <v>80.3606965699209</v>
      </c>
      <c r="I202" s="2">
        <f>B202-H202-C202-F202-E202-D202</f>
        <v>72.4393034300792</v>
      </c>
      <c r="J202" s="2">
        <f>SUM(H202:I202)</f>
        <v>152.8</v>
      </c>
      <c r="L202" s="9">
        <f>B202/$B202</f>
        <v>1</v>
      </c>
      <c r="M202" s="9">
        <f>C202/$B202</f>
        <v>0.193548387096774</v>
      </c>
      <c r="N202" s="9">
        <f>D202/$B202</f>
        <v>0.107633343979559</v>
      </c>
      <c r="O202" s="9">
        <f>E202/$B202</f>
        <v>0.173427020121367</v>
      </c>
      <c r="P202" s="9">
        <f>F202/$B202</f>
        <v>0.0373682529543277</v>
      </c>
      <c r="Q202" s="9">
        <f>G202/$B202</f>
        <v>0.511977004152028</v>
      </c>
      <c r="R202" s="9">
        <f>H202/$B202</f>
        <v>0.25666143906075</v>
      </c>
      <c r="S202" s="9">
        <f>I202/$B202</f>
        <v>0.231361556787222</v>
      </c>
      <c r="T202" s="9">
        <f>J202/$B202</f>
        <v>0.488022995847972</v>
      </c>
      <c r="V202" s="11">
        <f>W202/(1+W202)</f>
        <v>0.193548387096774</v>
      </c>
      <c r="W202" s="3">
        <v>0.24</v>
      </c>
      <c r="X202" s="10">
        <v>2.216</v>
      </c>
      <c r="Y202">
        <v>137.44</v>
      </c>
      <c r="Z202" s="2">
        <v>3.79</v>
      </c>
    </row>
    <row r="203" spans="1:26">
      <c r="A203" s="16">
        <v>45337</v>
      </c>
      <c r="B203" s="20">
        <v>313.1</v>
      </c>
      <c r="C203" s="2">
        <f>V203*B203</f>
        <v>60.6</v>
      </c>
      <c r="D203" s="2">
        <v>33.7</v>
      </c>
      <c r="E203" s="2">
        <v>54.3</v>
      </c>
      <c r="F203" s="2">
        <v>11.7</v>
      </c>
      <c r="G203" s="2">
        <f>SUM(C203:F203)</f>
        <v>160.3</v>
      </c>
      <c r="H203" s="2">
        <f>X203/Z203*Y203</f>
        <v>82.2805699208443</v>
      </c>
      <c r="I203" s="2">
        <f>B203-H203-C203-F203-E203-D203</f>
        <v>70.5194300791557</v>
      </c>
      <c r="J203" s="2">
        <f>SUM(H203:I203)</f>
        <v>152.8</v>
      </c>
      <c r="L203" s="9">
        <f>B203/$B203</f>
        <v>1</v>
      </c>
      <c r="M203" s="9">
        <f>C203/$B203</f>
        <v>0.193548387096774</v>
      </c>
      <c r="N203" s="9">
        <f>D203/$B203</f>
        <v>0.107633343979559</v>
      </c>
      <c r="O203" s="9">
        <f>E203/$B203</f>
        <v>0.173427020121367</v>
      </c>
      <c r="P203" s="9">
        <f>F203/$B203</f>
        <v>0.0373682529543277</v>
      </c>
      <c r="Q203" s="9">
        <f>G203/$B203</f>
        <v>0.511977004152028</v>
      </c>
      <c r="R203" s="9">
        <f>H203/$B203</f>
        <v>0.262793260686184</v>
      </c>
      <c r="S203" s="9">
        <f>I203/$B203</f>
        <v>0.225229735161788</v>
      </c>
      <c r="T203" s="9">
        <f>J203/$B203</f>
        <v>0.488022995847972</v>
      </c>
      <c r="V203" s="11">
        <f>W203/(1+W203)</f>
        <v>0.193548387096774</v>
      </c>
      <c r="W203" s="3">
        <v>0.24</v>
      </c>
      <c r="X203" s="10">
        <v>2.264</v>
      </c>
      <c r="Y203">
        <v>137.74</v>
      </c>
      <c r="Z203" s="2">
        <v>3.79</v>
      </c>
    </row>
    <row r="204" spans="1:26">
      <c r="A204" s="16">
        <v>45366</v>
      </c>
      <c r="B204" s="20">
        <v>323.9</v>
      </c>
      <c r="C204" s="2">
        <f>V204*B204</f>
        <v>62.6903225806451</v>
      </c>
      <c r="D204" s="2">
        <v>33.7</v>
      </c>
      <c r="E204" s="2">
        <v>54.3</v>
      </c>
      <c r="F204" s="2">
        <v>11.7</v>
      </c>
      <c r="G204" s="2">
        <f>SUM(C204:F204)</f>
        <v>162.390322580645</v>
      </c>
      <c r="H204" s="2">
        <f>X204/Z204*Y204</f>
        <v>85.7506596306069</v>
      </c>
      <c r="I204" s="2">
        <f>B204-H204-C204-F204-E204-D204</f>
        <v>75.759017788748</v>
      </c>
      <c r="J204" s="2">
        <f>SUM(H204:I204)</f>
        <v>161.509677419355</v>
      </c>
      <c r="L204" s="9">
        <f>B204/$B204</f>
        <v>1</v>
      </c>
      <c r="M204" s="9">
        <f>C204/$B204</f>
        <v>0.193548387096774</v>
      </c>
      <c r="N204" s="9">
        <f>D204/$B204</f>
        <v>0.104044458166101</v>
      </c>
      <c r="O204" s="9">
        <f>E204/$B204</f>
        <v>0.167644334671195</v>
      </c>
      <c r="P204" s="9">
        <f>F204/$B204</f>
        <v>0.0361222599567768</v>
      </c>
      <c r="Q204" s="9">
        <f>G204/$B204</f>
        <v>0.501359439890846</v>
      </c>
      <c r="R204" s="9">
        <f>H204/$B204</f>
        <v>0.264744240909561</v>
      </c>
      <c r="S204" s="9">
        <f>I204/$B204</f>
        <v>0.233896319199592</v>
      </c>
      <c r="T204" s="9">
        <f>J204/$B204</f>
        <v>0.498640560109154</v>
      </c>
      <c r="V204" s="11">
        <f>W204/(1+W204)</f>
        <v>0.193548387096774</v>
      </c>
      <c r="W204" s="3">
        <v>0.24</v>
      </c>
      <c r="X204" s="10">
        <v>2.375</v>
      </c>
      <c r="Y204">
        <v>136.84</v>
      </c>
      <c r="Z204" s="2">
        <v>3.79</v>
      </c>
    </row>
    <row r="205" spans="1:26">
      <c r="A205" s="16">
        <v>45397</v>
      </c>
      <c r="B205" s="20">
        <v>321.6</v>
      </c>
      <c r="C205" s="2">
        <f>V205*B205</f>
        <v>62.2451612903225</v>
      </c>
      <c r="D205" s="2">
        <v>33.7</v>
      </c>
      <c r="E205" s="2">
        <v>54.3</v>
      </c>
      <c r="F205" s="2">
        <v>11.7</v>
      </c>
      <c r="G205" s="2">
        <f>SUM(C205:F205)</f>
        <v>161.945161290323</v>
      </c>
      <c r="H205" s="2">
        <f>X205/Z205*Y205</f>
        <v>100.950437994723</v>
      </c>
      <c r="I205" s="2">
        <f>B205-H205-C205-F205-E205-D205</f>
        <v>58.7044007149545</v>
      </c>
      <c r="J205" s="2">
        <f>SUM(H205:I205)</f>
        <v>159.654838709678</v>
      </c>
      <c r="L205" s="9">
        <f>B205/$B205</f>
        <v>1</v>
      </c>
      <c r="M205" s="9">
        <f>C205/$B205</f>
        <v>0.193548387096774</v>
      </c>
      <c r="N205" s="9">
        <f>D205/$B205</f>
        <v>0.10478855721393</v>
      </c>
      <c r="O205" s="9">
        <f>E205/$B205</f>
        <v>0.16884328358209</v>
      </c>
      <c r="P205" s="9">
        <f>F205/$B205</f>
        <v>0.0363805970149254</v>
      </c>
      <c r="Q205" s="9">
        <f>G205/$B205</f>
        <v>0.503560824907721</v>
      </c>
      <c r="R205" s="9">
        <f>H205/$B205</f>
        <v>0.313900615655233</v>
      </c>
      <c r="S205" s="9">
        <f>I205/$B205</f>
        <v>0.182538559437048</v>
      </c>
      <c r="T205" s="9">
        <f>J205/$B205</f>
        <v>0.496439175092282</v>
      </c>
      <c r="V205" s="11">
        <f>W205/(1+W205)</f>
        <v>0.193548387096774</v>
      </c>
      <c r="W205" s="3">
        <v>0.24</v>
      </c>
      <c r="X205" s="10">
        <v>2.747</v>
      </c>
      <c r="Y205">
        <v>139.28</v>
      </c>
      <c r="Z205" s="2">
        <v>3.79</v>
      </c>
    </row>
    <row r="206" spans="1:26">
      <c r="A206" s="16">
        <v>45427</v>
      </c>
      <c r="B206" s="20">
        <v>321.7</v>
      </c>
      <c r="C206" s="2">
        <f>V206*B206</f>
        <v>62.2645161290322</v>
      </c>
      <c r="D206" s="2">
        <v>33.7</v>
      </c>
      <c r="E206" s="2">
        <v>54.3</v>
      </c>
      <c r="F206" s="2">
        <v>11.7</v>
      </c>
      <c r="G206" s="2">
        <f>SUM(C206:F206)</f>
        <v>161.964516129032</v>
      </c>
      <c r="H206" s="2">
        <f>X206/Z206*Y206</f>
        <v>98.4480422163588</v>
      </c>
      <c r="I206" s="2">
        <f>B206-H206-C206-F206-E206-D206</f>
        <v>61.287441654609</v>
      </c>
      <c r="J206" s="2">
        <f>SUM(H206:I206)</f>
        <v>159.735483870968</v>
      </c>
      <c r="L206" s="9">
        <f>B206/$B206</f>
        <v>1</v>
      </c>
      <c r="M206" s="9">
        <f>C206/$B206</f>
        <v>0.193548387096774</v>
      </c>
      <c r="N206" s="9">
        <f>D206/$B206</f>
        <v>0.104755983835872</v>
      </c>
      <c r="O206" s="9">
        <f>E206/$B206</f>
        <v>0.168790798880945</v>
      </c>
      <c r="P206" s="9">
        <f>F206/$B206</f>
        <v>0.0363692881566677</v>
      </c>
      <c r="Q206" s="9">
        <f>G206/$B206</f>
        <v>0.503464457970258</v>
      </c>
      <c r="R206" s="9">
        <f>H206/$B206</f>
        <v>0.306024377421072</v>
      </c>
      <c r="S206" s="9">
        <f>I206/$B206</f>
        <v>0.19051116460867</v>
      </c>
      <c r="T206" s="9">
        <f>J206/$B206</f>
        <v>0.496535542029742</v>
      </c>
      <c r="V206" s="11">
        <f>W206/(1+W206)</f>
        <v>0.193548387096774</v>
      </c>
      <c r="W206" s="3">
        <v>0.24</v>
      </c>
      <c r="X206" s="10">
        <v>2.672</v>
      </c>
      <c r="Y206">
        <v>139.64</v>
      </c>
      <c r="Z206" s="2">
        <v>3.79</v>
      </c>
    </row>
    <row r="207" spans="1:26">
      <c r="A207" s="16">
        <v>45458</v>
      </c>
      <c r="B207" s="20">
        <v>320.7</v>
      </c>
      <c r="C207" s="2">
        <f>V207*B207</f>
        <v>62.0709677419354</v>
      </c>
      <c r="D207" s="2">
        <v>33.7</v>
      </c>
      <c r="E207" s="2">
        <v>54.3</v>
      </c>
      <c r="F207" s="2">
        <v>11.7</v>
      </c>
      <c r="G207" s="2">
        <f>SUM(C207:F207)</f>
        <v>161.770967741935</v>
      </c>
      <c r="H207" s="2">
        <f>X207/Z207*Y207</f>
        <v>86.7000263852243</v>
      </c>
      <c r="I207" s="2">
        <f>B207-H207-C207-F207-E207-D207</f>
        <v>72.2290058728403</v>
      </c>
      <c r="J207" s="2">
        <f>SUM(H207:I207)</f>
        <v>158.929032258065</v>
      </c>
      <c r="L207" s="9">
        <f>B207/$B207</f>
        <v>1</v>
      </c>
      <c r="M207" s="9">
        <f>C207/$B207</f>
        <v>0.193548387096774</v>
      </c>
      <c r="N207" s="9">
        <f>D207/$B207</f>
        <v>0.105082631743062</v>
      </c>
      <c r="O207" s="9">
        <f>E207/$B207</f>
        <v>0.169317118802619</v>
      </c>
      <c r="P207" s="9">
        <f>F207/$B207</f>
        <v>0.0364826941066417</v>
      </c>
      <c r="Q207" s="9">
        <f>G207/$B207</f>
        <v>0.504430831749096</v>
      </c>
      <c r="R207" s="9">
        <f>H207/$B207</f>
        <v>0.270346200141018</v>
      </c>
      <c r="S207" s="9">
        <f>I207/$B207</f>
        <v>0.225222968109886</v>
      </c>
      <c r="T207" s="9">
        <f>J207/$B207</f>
        <v>0.495569168250904</v>
      </c>
      <c r="V207" s="11">
        <f>W207/(1+W207)</f>
        <v>0.193548387096774</v>
      </c>
      <c r="W207" s="3">
        <v>0.24</v>
      </c>
      <c r="X207" s="10">
        <v>2.365</v>
      </c>
      <c r="Y207">
        <v>138.94</v>
      </c>
      <c r="Z207" s="2">
        <v>3.79</v>
      </c>
    </row>
    <row r="208" spans="1:26">
      <c r="A208" s="16">
        <v>45488</v>
      </c>
      <c r="B208" s="20">
        <v>319.7</v>
      </c>
      <c r="C208" s="2">
        <f>V208*B208</f>
        <v>61.8774193548386</v>
      </c>
      <c r="D208" s="2">
        <v>33.7</v>
      </c>
      <c r="E208" s="2">
        <v>54.3</v>
      </c>
      <c r="F208" s="2">
        <v>11.7</v>
      </c>
      <c r="G208" s="2">
        <f>SUM(C208:F208)</f>
        <v>161.577419354839</v>
      </c>
      <c r="H208" s="2">
        <f>X208/Z208*Y208</f>
        <v>93.8126121372032</v>
      </c>
      <c r="I208" s="2">
        <f>B208-H208-C208-F208-E208-D208</f>
        <v>64.3099685079582</v>
      </c>
      <c r="J208" s="2">
        <f>SUM(H208:I208)</f>
        <v>158.122580645161</v>
      </c>
      <c r="L208" s="9">
        <f>B208/$B208</f>
        <v>1</v>
      </c>
      <c r="M208" s="9">
        <f>C208/$B208</f>
        <v>0.193548387096774</v>
      </c>
      <c r="N208" s="9">
        <f>D208/$B208</f>
        <v>0.105411323115421</v>
      </c>
      <c r="O208" s="9">
        <f>E208/$B208</f>
        <v>0.169846731310604</v>
      </c>
      <c r="P208" s="9">
        <f>F208/$B208</f>
        <v>0.0365968095089146</v>
      </c>
      <c r="Q208" s="9">
        <f>G208/$B208</f>
        <v>0.505403251031714</v>
      </c>
      <c r="R208" s="9">
        <f>H208/$B208</f>
        <v>0.293439512471702</v>
      </c>
      <c r="S208" s="9">
        <f>I208/$B208</f>
        <v>0.201157236496585</v>
      </c>
      <c r="T208" s="9">
        <f>J208/$B208</f>
        <v>0.494596748968286</v>
      </c>
      <c r="V208" s="11">
        <f>W208/(1+W208)</f>
        <v>0.193548387096774</v>
      </c>
      <c r="W208" s="3">
        <v>0.24</v>
      </c>
      <c r="X208" s="10">
        <v>2.58</v>
      </c>
      <c r="Y208">
        <v>137.81</v>
      </c>
      <c r="Z208" s="2">
        <v>3.79</v>
      </c>
    </row>
    <row r="209" spans="1:26">
      <c r="A209" s="16">
        <v>45519</v>
      </c>
      <c r="B209" s="20">
        <v>317.7</v>
      </c>
      <c r="C209" s="2">
        <f>V209*B209</f>
        <v>61.4903225806451</v>
      </c>
      <c r="D209" s="2">
        <v>33.7</v>
      </c>
      <c r="E209" s="2">
        <v>54.3</v>
      </c>
      <c r="F209" s="2">
        <v>11.7</v>
      </c>
      <c r="G209" s="2">
        <f>SUM(C209:F209)</f>
        <v>161.190322580645</v>
      </c>
      <c r="H209" s="2">
        <f>X209/Z209*Y209</f>
        <v>87.4147493403694</v>
      </c>
      <c r="I209" s="2">
        <f>B209-H209-C209-F209-E209-D209</f>
        <v>69.0949280789855</v>
      </c>
      <c r="J209" s="2">
        <f>SUM(H209:I209)</f>
        <v>156.509677419355</v>
      </c>
      <c r="L209" s="9">
        <f>B209/$B209</f>
        <v>1</v>
      </c>
      <c r="M209" s="9">
        <f>C209/$B209</f>
        <v>0.193548387096774</v>
      </c>
      <c r="N209" s="9">
        <f>D209/$B209</f>
        <v>0.106074913440353</v>
      </c>
      <c r="O209" s="9">
        <f>E209/$B209</f>
        <v>0.170915958451369</v>
      </c>
      <c r="P209" s="9">
        <f>F209/$B209</f>
        <v>0.0368271954674221</v>
      </c>
      <c r="Q209" s="9">
        <f>G209/$B209</f>
        <v>0.507366454455918</v>
      </c>
      <c r="R209" s="9">
        <f>H209/$B209</f>
        <v>0.275148723136196</v>
      </c>
      <c r="S209" s="9">
        <f>I209/$B209</f>
        <v>0.217484822407886</v>
      </c>
      <c r="T209" s="9">
        <f>J209/$B209</f>
        <v>0.492633545544083</v>
      </c>
      <c r="V209" s="11">
        <f>W209/(1+W209)</f>
        <v>0.193548387096774</v>
      </c>
      <c r="W209" s="3">
        <v>0.24</v>
      </c>
      <c r="X209" s="10">
        <v>2.399</v>
      </c>
      <c r="Y209">
        <v>138.1</v>
      </c>
      <c r="Z209" s="2">
        <v>3.79</v>
      </c>
    </row>
    <row r="210" spans="1:26">
      <c r="A210" s="16">
        <v>45550</v>
      </c>
      <c r="B210" s="20">
        <v>313.5</v>
      </c>
      <c r="C210" s="2">
        <f>V210*B210</f>
        <v>60.6774193548387</v>
      </c>
      <c r="D210" s="2">
        <v>33.7</v>
      </c>
      <c r="E210" s="2">
        <v>54.3</v>
      </c>
      <c r="F210" s="2">
        <v>11.7</v>
      </c>
      <c r="G210" s="2">
        <f>SUM(C210:F210)</f>
        <v>160.377419354839</v>
      </c>
      <c r="H210" s="2">
        <f>X210/Z210*Y210</f>
        <v>73.7736569920844</v>
      </c>
      <c r="I210" s="2">
        <f>B210-H210-C210-F210-E210-D210</f>
        <v>79.3489236530769</v>
      </c>
      <c r="J210" s="2">
        <f>SUM(H210:I210)</f>
        <v>153.122580645161</v>
      </c>
      <c r="L210" s="9">
        <f>B210/$B210</f>
        <v>1</v>
      </c>
      <c r="M210" s="9">
        <f>C210/$B210</f>
        <v>0.193548387096774</v>
      </c>
      <c r="N210" s="9">
        <f>D210/$B210</f>
        <v>0.107496012759171</v>
      </c>
      <c r="O210" s="9">
        <f>E210/$B210</f>
        <v>0.173205741626794</v>
      </c>
      <c r="P210" s="9">
        <f>F210/$B210</f>
        <v>0.0373205741626794</v>
      </c>
      <c r="Q210" s="9">
        <f>G210/$B210</f>
        <v>0.511570715645419</v>
      </c>
      <c r="R210" s="9">
        <f>H210/$B210</f>
        <v>0.23532266983121</v>
      </c>
      <c r="S210" s="9">
        <f>I210/$B210</f>
        <v>0.253106614523371</v>
      </c>
      <c r="T210" s="9">
        <f>J210/$B210</f>
        <v>0.488429284354581</v>
      </c>
      <c r="V210" s="11">
        <f>W210/(1+W210)</f>
        <v>0.193548387096774</v>
      </c>
      <c r="W210" s="3">
        <v>0.24</v>
      </c>
      <c r="X210" s="10">
        <v>2.022</v>
      </c>
      <c r="Y210">
        <v>138.28</v>
      </c>
      <c r="Z210" s="2">
        <v>3.79</v>
      </c>
    </row>
    <row r="211" spans="1:26">
      <c r="A211" s="16">
        <v>45580</v>
      </c>
      <c r="B211" s="20">
        <v>310.8</v>
      </c>
      <c r="C211" s="2">
        <f>V211*B211</f>
        <v>60.1548387096774</v>
      </c>
      <c r="D211" s="2">
        <v>33.7</v>
      </c>
      <c r="E211" s="2">
        <v>54.3</v>
      </c>
      <c r="F211" s="2">
        <v>11.7</v>
      </c>
      <c r="G211" s="2">
        <f>SUM(C211:F211)</f>
        <v>159.854838709677</v>
      </c>
      <c r="H211" s="2">
        <f>X211/Z211*Y211</f>
        <v>76.167926121372</v>
      </c>
      <c r="I211" s="2">
        <f>B211-H211-C211-F211-E211-D211</f>
        <v>74.7772351689506</v>
      </c>
      <c r="J211" s="2">
        <f>SUM(H211:I211)</f>
        <v>150.945161290323</v>
      </c>
      <c r="L211" s="9">
        <f>B211/$B211</f>
        <v>1</v>
      </c>
      <c r="M211" s="9">
        <f>C211/$B211</f>
        <v>0.193548387096774</v>
      </c>
      <c r="N211" s="9">
        <f>D211/$B211</f>
        <v>0.108429858429858</v>
      </c>
      <c r="O211" s="9">
        <f>E211/$B211</f>
        <v>0.174710424710425</v>
      </c>
      <c r="P211" s="9">
        <f>F211/$B211</f>
        <v>0.0376447876447876</v>
      </c>
      <c r="Q211" s="9">
        <f>G211/$B211</f>
        <v>0.514333457881844</v>
      </c>
      <c r="R211" s="9">
        <f>H211/$B211</f>
        <v>0.245070547366062</v>
      </c>
      <c r="S211" s="9">
        <f>I211/$B211</f>
        <v>0.240595994752093</v>
      </c>
      <c r="T211" s="9">
        <f>J211/$B211</f>
        <v>0.485666542118156</v>
      </c>
      <c r="V211" s="11">
        <f>W211/(1+W211)</f>
        <v>0.193548387096774</v>
      </c>
      <c r="W211" s="3">
        <v>0.24</v>
      </c>
      <c r="X211" s="10">
        <v>2.127</v>
      </c>
      <c r="Y211">
        <v>135.72</v>
      </c>
      <c r="Z211" s="2">
        <v>3.79</v>
      </c>
    </row>
    <row r="212" spans="1:26">
      <c r="A212" s="16">
        <v>45611</v>
      </c>
      <c r="B212" s="20">
        <v>301.7</v>
      </c>
      <c r="C212" s="2">
        <f>V212*B212</f>
        <v>58.3935483870967</v>
      </c>
      <c r="D212" s="2">
        <v>33.7</v>
      </c>
      <c r="E212" s="2">
        <v>54.3</v>
      </c>
      <c r="F212" s="2">
        <v>11.7</v>
      </c>
      <c r="G212" s="2">
        <f>SUM(C212:F212)</f>
        <v>158.093548387097</v>
      </c>
      <c r="H212" s="2">
        <f>X212/Z212*Y212</f>
        <v>75.5959788918206</v>
      </c>
      <c r="I212" s="2">
        <f>B212-H212-C212-F212-E212-D212</f>
        <v>68.0104727210827</v>
      </c>
      <c r="J212" s="2">
        <f>SUM(H212:I212)</f>
        <v>143.606451612903</v>
      </c>
      <c r="L212" s="9">
        <f>B212/$B212</f>
        <v>1</v>
      </c>
      <c r="M212" s="9">
        <f>C212/$B212</f>
        <v>0.193548387096774</v>
      </c>
      <c r="N212" s="9">
        <f>D212/$B212</f>
        <v>0.111700364600597</v>
      </c>
      <c r="O212" s="9">
        <f>E212/$B212</f>
        <v>0.17998011269473</v>
      </c>
      <c r="P212" s="9">
        <f>F212/$B212</f>
        <v>0.038780245276765</v>
      </c>
      <c r="Q212" s="9">
        <f>G212/$B212</f>
        <v>0.524009109668867</v>
      </c>
      <c r="R212" s="9">
        <f>H212/$B212</f>
        <v>0.250566718236064</v>
      </c>
      <c r="S212" s="9">
        <f>I212/$B212</f>
        <v>0.22542417209507</v>
      </c>
      <c r="T212" s="9">
        <f>J212/$B212</f>
        <v>0.475990890331134</v>
      </c>
      <c r="V212" s="11">
        <f>W212/(1+W212)</f>
        <v>0.193548387096774</v>
      </c>
      <c r="W212" s="3">
        <v>0.24</v>
      </c>
      <c r="X212" s="10">
        <v>2.076</v>
      </c>
      <c r="Y212">
        <v>138.01</v>
      </c>
      <c r="Z212" s="2">
        <v>3.79</v>
      </c>
    </row>
    <row r="213" spans="1:26">
      <c r="A213" s="16">
        <v>45641</v>
      </c>
      <c r="B213" s="20">
        <v>301.6</v>
      </c>
      <c r="C213" s="2">
        <f>V213*B213</f>
        <v>58.374193548387</v>
      </c>
      <c r="D213" s="2">
        <v>33.7</v>
      </c>
      <c r="E213" s="2">
        <v>54.3</v>
      </c>
      <c r="F213" s="2">
        <v>11.7</v>
      </c>
      <c r="G213" s="2">
        <f>SUM(C213:F213)</f>
        <v>158.074193548387</v>
      </c>
      <c r="H213" s="2">
        <f>X213/Z213*Y213</f>
        <v>75.462401055409</v>
      </c>
      <c r="I213" s="2">
        <f>B213-H213-C213-F213-E213-D213</f>
        <v>68.063405396204</v>
      </c>
      <c r="J213" s="2">
        <f>SUM(H213:I213)</f>
        <v>143.525806451613</v>
      </c>
      <c r="L213" s="9">
        <f>B213/$B213</f>
        <v>1</v>
      </c>
      <c r="M213" s="9">
        <f>C213/$B213</f>
        <v>0.193548387096774</v>
      </c>
      <c r="N213" s="9">
        <f>D213/$B213</f>
        <v>0.111737400530504</v>
      </c>
      <c r="O213" s="9">
        <f>E213/$B213</f>
        <v>0.180039787798408</v>
      </c>
      <c r="P213" s="9">
        <f>F213/$B213</f>
        <v>0.0387931034482759</v>
      </c>
      <c r="Q213" s="9">
        <f>G213/$B213</f>
        <v>0.524118678873962</v>
      </c>
      <c r="R213" s="9">
        <f>H213/$B213</f>
        <v>0.250206900051091</v>
      </c>
      <c r="S213" s="9">
        <f>I213/$B213</f>
        <v>0.225674421074947</v>
      </c>
      <c r="T213" s="9">
        <f>J213/$B213</f>
        <v>0.475881321126038</v>
      </c>
      <c r="V213" s="11">
        <f>W213/(1+W213)</f>
        <v>0.193548387096774</v>
      </c>
      <c r="W213" s="3">
        <v>0.24</v>
      </c>
      <c r="X213" s="10">
        <v>2.065</v>
      </c>
      <c r="Y213">
        <v>138.5</v>
      </c>
      <c r="Z213" s="2">
        <v>3.79</v>
      </c>
    </row>
    <row r="214" spans="1:26">
      <c r="A214" s="16">
        <v>45672</v>
      </c>
      <c r="B214" s="20">
        <v>312.7</v>
      </c>
      <c r="C214" s="2">
        <f>V214*B214</f>
        <v>60.5225806451612</v>
      </c>
      <c r="D214" s="2">
        <v>34.55</v>
      </c>
      <c r="E214" s="2">
        <v>55.65</v>
      </c>
      <c r="F214" s="2">
        <v>18.6</v>
      </c>
      <c r="G214" s="2">
        <f>SUM(C214:F214)</f>
        <v>169.322580645161</v>
      </c>
      <c r="H214" s="2">
        <f>X214/Z214*Y214</f>
        <v>77.4883773087071</v>
      </c>
      <c r="I214" s="2">
        <f>B214-H214-C214-F214-E214-D214</f>
        <v>65.8890420461317</v>
      </c>
      <c r="J214" s="2">
        <f>SUM(H214:I214)</f>
        <v>143.377419354839</v>
      </c>
      <c r="L214" s="9">
        <f>B214/$B214</f>
        <v>1</v>
      </c>
      <c r="M214" s="9">
        <f>C214/$B214</f>
        <v>0.193548387096774</v>
      </c>
      <c r="N214" s="9">
        <f>D214/$B214</f>
        <v>0.110489286856412</v>
      </c>
      <c r="O214" s="9">
        <f>E214/$B214</f>
        <v>0.177966101694915</v>
      </c>
      <c r="P214" s="9">
        <f>F214/$B214</f>
        <v>0.0594819315637992</v>
      </c>
      <c r="Q214" s="9">
        <f>G214/$B214</f>
        <v>0.5414857072119</v>
      </c>
      <c r="R214" s="9">
        <f>H214/$B214</f>
        <v>0.24780421269174</v>
      </c>
      <c r="S214" s="9">
        <f>I214/$B214</f>
        <v>0.21071008009636</v>
      </c>
      <c r="T214" s="9">
        <f>J214/$B214</f>
        <v>0.4585142927881</v>
      </c>
      <c r="V214" s="11">
        <f>W214/(1+W214)</f>
        <v>0.193548387096774</v>
      </c>
      <c r="W214" s="3">
        <v>0.24</v>
      </c>
      <c r="X214" s="10">
        <v>2.091</v>
      </c>
      <c r="Y214">
        <v>140.45</v>
      </c>
      <c r="Z214" s="2">
        <v>3.79</v>
      </c>
    </row>
    <row r="215" spans="1:26">
      <c r="A215" s="16">
        <v>45703</v>
      </c>
      <c r="B215" s="20">
        <v>313.7</v>
      </c>
      <c r="C215" s="2">
        <f>V215*B215</f>
        <v>60.716129032258</v>
      </c>
      <c r="D215" s="2">
        <v>34.55</v>
      </c>
      <c r="E215" s="2">
        <v>55.65</v>
      </c>
      <c r="F215" s="2">
        <v>18.6</v>
      </c>
      <c r="G215" s="2">
        <f>SUM(C215:F215)</f>
        <v>169.516129032258</v>
      </c>
      <c r="H215" s="2">
        <f>X215/Z215*Y215</f>
        <v>80.8361873350924</v>
      </c>
      <c r="I215" s="2">
        <f>B215-H215-C215-F215-E215-D215</f>
        <v>63.3476836326496</v>
      </c>
      <c r="J215" s="2">
        <f>SUM(H215:I215)</f>
        <v>144.183870967742</v>
      </c>
      <c r="L215" s="9">
        <f>B215/$B215</f>
        <v>1</v>
      </c>
      <c r="M215" s="9">
        <f>C215/$B215</f>
        <v>0.193548387096774</v>
      </c>
      <c r="N215" s="9">
        <f>D215/$B215</f>
        <v>0.110137073637233</v>
      </c>
      <c r="O215" s="9">
        <f>E215/$B215</f>
        <v>0.177398788651578</v>
      </c>
      <c r="P215" s="9">
        <f>F215/$B215</f>
        <v>0.059292317500797</v>
      </c>
      <c r="Q215" s="9">
        <f>G215/$B215</f>
        <v>0.540376566886382</v>
      </c>
      <c r="R215" s="9">
        <f>H215/$B215</f>
        <v>0.257686284141194</v>
      </c>
      <c r="S215" s="9">
        <f>I215/$B215</f>
        <v>0.201937148972425</v>
      </c>
      <c r="T215" s="9">
        <f>J215/$B215</f>
        <v>0.459623433113618</v>
      </c>
      <c r="V215" s="11">
        <f>W215/(1+W215)</f>
        <v>0.193548387096774</v>
      </c>
      <c r="W215" s="3">
        <v>0.24</v>
      </c>
      <c r="X215" s="10">
        <v>2.165</v>
      </c>
      <c r="Y215">
        <v>141.51</v>
      </c>
      <c r="Z215" s="2">
        <v>3.79</v>
      </c>
    </row>
    <row r="216" spans="1:26">
      <c r="A216" s="16">
        <v>45731</v>
      </c>
      <c r="B216" s="20">
        <v>310.6</v>
      </c>
      <c r="C216" s="2">
        <f>V216*B216</f>
        <v>60.116129032258</v>
      </c>
      <c r="D216" s="2">
        <v>34.55</v>
      </c>
      <c r="E216" s="2">
        <v>55.65</v>
      </c>
      <c r="F216" s="2">
        <v>18.6</v>
      </c>
      <c r="G216" s="2">
        <f>SUM(C216:F216)</f>
        <v>168.916129032258</v>
      </c>
      <c r="H216" s="2">
        <f>X216/Z216*Y216</f>
        <v>69.9122295514512</v>
      </c>
      <c r="I216" s="2">
        <f>B216-H216-C216-F216-E216-D216</f>
        <v>71.7716414162908</v>
      </c>
      <c r="J216" s="2">
        <f>SUM(H216:I216)</f>
        <v>141.683870967742</v>
      </c>
      <c r="L216" s="9">
        <f>B216/$B216</f>
        <v>1</v>
      </c>
      <c r="M216" s="9">
        <f>C216/$B216</f>
        <v>0.193548387096774</v>
      </c>
      <c r="N216" s="9">
        <f>D216/$B216</f>
        <v>0.111236316806182</v>
      </c>
      <c r="O216" s="9">
        <f>E216/$B216</f>
        <v>0.179169349645847</v>
      </c>
      <c r="P216" s="9">
        <f>F216/$B216</f>
        <v>0.0598840952994205</v>
      </c>
      <c r="Q216" s="9">
        <f>G216/$B216</f>
        <v>0.543838148848223</v>
      </c>
      <c r="R216" s="9">
        <f>H216/$B216</f>
        <v>0.225087667583552</v>
      </c>
      <c r="S216" s="9">
        <f>I216/$B216</f>
        <v>0.231074183568225</v>
      </c>
      <c r="T216" s="9">
        <f>J216/$B216</f>
        <v>0.456161851151777</v>
      </c>
      <c r="V216" s="11">
        <f>W216/(1+W216)</f>
        <v>0.193548387096774</v>
      </c>
      <c r="W216" s="3">
        <v>0.24</v>
      </c>
      <c r="X216" s="10">
        <v>1.945</v>
      </c>
      <c r="Y216">
        <v>136.23</v>
      </c>
      <c r="Z216" s="2">
        <v>3.79</v>
      </c>
    </row>
    <row r="217" spans="1:26">
      <c r="A217" s="16">
        <v>45762</v>
      </c>
      <c r="B217" s="20">
        <v>288.7</v>
      </c>
      <c r="C217" s="2">
        <f>V217*B217</f>
        <v>55.8774193548387</v>
      </c>
      <c r="D217" s="2">
        <v>34.55</v>
      </c>
      <c r="E217" s="2">
        <v>55.65</v>
      </c>
      <c r="F217" s="2">
        <v>18.6</v>
      </c>
      <c r="G217" s="2">
        <f>SUM(C217:F217)</f>
        <v>164.677419354839</v>
      </c>
      <c r="H217" s="2">
        <f>X217/Z217*Y217</f>
        <v>68.9969709762533</v>
      </c>
      <c r="I217" s="2">
        <f>B217-H217-C217-F217-E217-D217</f>
        <v>55.025609668908</v>
      </c>
      <c r="J217" s="2">
        <f>SUM(H217:I217)</f>
        <v>124.022580645161</v>
      </c>
      <c r="L217" s="9">
        <f>B217/$B217</f>
        <v>1</v>
      </c>
      <c r="M217" s="9">
        <f>C217/$B217</f>
        <v>0.193548387096774</v>
      </c>
      <c r="N217" s="9">
        <f>D217/$B217</f>
        <v>0.119674402493938</v>
      </c>
      <c r="O217" s="9">
        <f>E217/$B217</f>
        <v>0.192760651195012</v>
      </c>
      <c r="P217" s="9">
        <f>F217/$B217</f>
        <v>0.0644267405611361</v>
      </c>
      <c r="Q217" s="9">
        <f>G217/$B217</f>
        <v>0.570410181346862</v>
      </c>
      <c r="R217" s="9">
        <f>H217/$B217</f>
        <v>0.238991932719963</v>
      </c>
      <c r="S217" s="9">
        <f>I217/$B217</f>
        <v>0.190597885933176</v>
      </c>
      <c r="T217" s="9">
        <f>J217/$B217</f>
        <v>0.429589818653138</v>
      </c>
      <c r="V217" s="11">
        <f>W217/(1+W217)</f>
        <v>0.193548387096774</v>
      </c>
      <c r="W217" s="3">
        <v>0.24</v>
      </c>
      <c r="X217" s="10">
        <v>2.042</v>
      </c>
      <c r="Y217">
        <v>128.06</v>
      </c>
      <c r="Z217" s="2">
        <v>3.79</v>
      </c>
    </row>
    <row r="218" spans="1:26">
      <c r="A218" s="16">
        <v>45792</v>
      </c>
      <c r="B218" s="20">
        <v>307</v>
      </c>
      <c r="C218" s="2">
        <f>V218*B218</f>
        <v>59.4193548387096</v>
      </c>
      <c r="D218" s="2">
        <v>34.55</v>
      </c>
      <c r="E218" s="2">
        <v>55.65</v>
      </c>
      <c r="F218" s="2">
        <v>18.6</v>
      </c>
      <c r="G218" s="2">
        <f>SUM(C218:F218)</f>
        <v>168.21935483871</v>
      </c>
      <c r="H218" s="2">
        <f>X218/Z218*Y218</f>
        <v>64.5599393139842</v>
      </c>
      <c r="I218" s="2">
        <f>B218-H218-C218-F218-E218-D218</f>
        <v>74.2207058473062</v>
      </c>
      <c r="J218" s="2">
        <f>SUM(H218:I218)</f>
        <v>138.78064516129</v>
      </c>
      <c r="L218" s="9">
        <f>B218/$B218</f>
        <v>1</v>
      </c>
      <c r="M218" s="9">
        <f>C218/$B218</f>
        <v>0.193548387096774</v>
      </c>
      <c r="N218" s="9">
        <f>D218/$B218</f>
        <v>0.112540716612378</v>
      </c>
      <c r="O218" s="9">
        <f>E218/$B218</f>
        <v>0.181270358306189</v>
      </c>
      <c r="P218" s="9">
        <f>F218/$B218</f>
        <v>0.0605863192182411</v>
      </c>
      <c r="Q218" s="9">
        <f>G218/$B218</f>
        <v>0.547945781233583</v>
      </c>
      <c r="R218" s="9">
        <f>H218/$B218</f>
        <v>0.210292961934802</v>
      </c>
      <c r="S218" s="9">
        <f>I218/$B218</f>
        <v>0.241761256831616</v>
      </c>
      <c r="T218" s="9">
        <f>J218/$B218</f>
        <v>0.452054218766417</v>
      </c>
      <c r="V218" s="11">
        <f>W218/(1+W218)</f>
        <v>0.193548387096774</v>
      </c>
      <c r="W218" s="3">
        <v>0.24</v>
      </c>
      <c r="X218" s="10">
        <v>1.889</v>
      </c>
      <c r="Y218">
        <v>129.53</v>
      </c>
      <c r="Z218" s="2">
        <v>3.79</v>
      </c>
    </row>
    <row r="219" spans="1:26">
      <c r="A219" s="16">
        <v>45823</v>
      </c>
      <c r="B219" s="20">
        <v>305</v>
      </c>
      <c r="C219" s="2">
        <f>V219*B219</f>
        <v>59.0322580645161</v>
      </c>
      <c r="D219" s="2">
        <v>34.55</v>
      </c>
      <c r="E219" s="2">
        <v>55.65</v>
      </c>
      <c r="F219" s="2">
        <v>18.6</v>
      </c>
      <c r="G219" s="2">
        <f>SUM(C219:F219)</f>
        <v>167.832258064516</v>
      </c>
      <c r="H219" s="2">
        <f>X219/Z219*Y219</f>
        <v>65.7320316622691</v>
      </c>
      <c r="I219" s="2">
        <f>B219-H219-C219-F219-E219-D219</f>
        <v>71.4357102732148</v>
      </c>
      <c r="J219" s="2">
        <f>SUM(H219:I219)</f>
        <v>137.167741935484</v>
      </c>
      <c r="L219" s="9">
        <f>B219/$B219</f>
        <v>1</v>
      </c>
      <c r="M219" s="9">
        <f>C219/$B219</f>
        <v>0.193548387096774</v>
      </c>
      <c r="N219" s="9">
        <f>D219/$B219</f>
        <v>0.11327868852459</v>
      </c>
      <c r="O219" s="9">
        <f>E219/$B219</f>
        <v>0.182459016393443</v>
      </c>
      <c r="P219" s="9">
        <f>F219/$B219</f>
        <v>0.0609836065573771</v>
      </c>
      <c r="Q219" s="9">
        <f>G219/$B219</f>
        <v>0.550269698572184</v>
      </c>
      <c r="R219" s="9">
        <f>H219/$B219</f>
        <v>0.215514857909079</v>
      </c>
      <c r="S219" s="9">
        <f>I219/$B219</f>
        <v>0.234215443518737</v>
      </c>
      <c r="T219" s="9">
        <f>J219/$B219</f>
        <v>0.449730301427816</v>
      </c>
      <c r="V219" s="11">
        <f>W219/(1+W219)</f>
        <v>0.193548387096774</v>
      </c>
      <c r="W219" s="3">
        <v>0.24</v>
      </c>
      <c r="X219" s="10">
        <v>1.93</v>
      </c>
      <c r="Y219">
        <v>129.08</v>
      </c>
      <c r="Z219" s="2">
        <v>3.79</v>
      </c>
    </row>
    <row r="220" spans="1:26">
      <c r="A220" s="16">
        <v>45853</v>
      </c>
      <c r="B220" s="20">
        <v>305</v>
      </c>
      <c r="C220" s="2">
        <f>V220*B220</f>
        <v>59.0322580645161</v>
      </c>
      <c r="D220" s="2">
        <v>34.55</v>
      </c>
      <c r="E220" s="2">
        <v>55.65</v>
      </c>
      <c r="F220" s="2">
        <v>18.6</v>
      </c>
      <c r="G220" s="2">
        <f>SUM(C220:F220)</f>
        <v>167.832258064516</v>
      </c>
      <c r="H220" s="2">
        <f>X220/Z220*Y220</f>
        <v>68.8298153034301</v>
      </c>
      <c r="I220" s="2">
        <f>B220-H220-C220-F220-E220-D220</f>
        <v>68.3379266320538</v>
      </c>
      <c r="J220" s="2">
        <f>SUM(H220:I220)</f>
        <v>137.167741935484</v>
      </c>
      <c r="L220" s="9">
        <f>B220/$B220</f>
        <v>1</v>
      </c>
      <c r="M220" s="9">
        <f>C220/$B220</f>
        <v>0.193548387096774</v>
      </c>
      <c r="N220" s="9">
        <f>D220/$B220</f>
        <v>0.11327868852459</v>
      </c>
      <c r="O220" s="9">
        <f>E220/$B220</f>
        <v>0.182459016393443</v>
      </c>
      <c r="P220" s="9">
        <f>F220/$B220</f>
        <v>0.0609836065573771</v>
      </c>
      <c r="Q220" s="9">
        <f>G220/$B220</f>
        <v>0.550269698572184</v>
      </c>
      <c r="R220" s="9">
        <f>H220/$B220</f>
        <v>0.225671525585017</v>
      </c>
      <c r="S220" s="9">
        <f>I220/$B220</f>
        <v>0.224058775842799</v>
      </c>
      <c r="T220" s="9">
        <f>J220/$B220</f>
        <v>0.449730301427816</v>
      </c>
      <c r="V220" s="11">
        <f>W220/(1+W220)</f>
        <v>0.193548387096774</v>
      </c>
      <c r="W220" s="3">
        <v>0.24</v>
      </c>
      <c r="X220" s="10">
        <v>2.125</v>
      </c>
      <c r="Y220">
        <v>122.76</v>
      </c>
      <c r="Z220" s="2">
        <v>3.79</v>
      </c>
    </row>
    <row r="221" spans="1:26">
      <c r="A221" s="16">
        <v>45884</v>
      </c>
      <c r="B221" s="20">
        <v>301.9</v>
      </c>
      <c r="C221" s="2">
        <f>V221*B221</f>
        <v>58.4322580645161</v>
      </c>
      <c r="D221" s="2">
        <v>34.55</v>
      </c>
      <c r="E221" s="2">
        <v>55.65</v>
      </c>
      <c r="F221" s="2">
        <v>18.6</v>
      </c>
      <c r="G221" s="2">
        <f>SUM(C221:F221)</f>
        <v>167.232258064516</v>
      </c>
      <c r="H221" s="2">
        <f>X221/Z221*Y221</f>
        <v>71.0463324538259</v>
      </c>
      <c r="I221" s="2">
        <f>B221-H221-C221-F221-E221-D221</f>
        <v>63.621409481658</v>
      </c>
      <c r="J221" s="2">
        <f>SUM(H221:I221)</f>
        <v>134.667741935484</v>
      </c>
      <c r="L221" s="9">
        <f>B221/$B221</f>
        <v>1</v>
      </c>
      <c r="M221" s="9">
        <f>C221/$B221</f>
        <v>0.193548387096774</v>
      </c>
      <c r="N221" s="9">
        <f>D221/$B221</f>
        <v>0.114441868168268</v>
      </c>
      <c r="O221" s="9">
        <f>E221/$B221</f>
        <v>0.18433256045048</v>
      </c>
      <c r="P221" s="9">
        <f>F221/$B221</f>
        <v>0.06160980457105</v>
      </c>
      <c r="Q221" s="9">
        <f>G221/$B221</f>
        <v>0.553932620286572</v>
      </c>
      <c r="R221" s="9">
        <f>H221/$B221</f>
        <v>0.235330680536025</v>
      </c>
      <c r="S221" s="9">
        <f>I221/$B221</f>
        <v>0.210736699177403</v>
      </c>
      <c r="T221" s="9">
        <f>J221/$B221</f>
        <v>0.446067379713428</v>
      </c>
      <c r="V221" s="11">
        <f>W221/(1+W221)</f>
        <v>0.193548387096774</v>
      </c>
      <c r="W221" s="3">
        <v>0.24</v>
      </c>
      <c r="X221" s="10">
        <v>2.208</v>
      </c>
      <c r="Y221">
        <v>121.95</v>
      </c>
      <c r="Z221" s="2">
        <v>3.79</v>
      </c>
    </row>
    <row r="222" spans="1:26">
      <c r="A222" s="16">
        <v>45915</v>
      </c>
      <c r="B222" s="20">
        <v>300.9</v>
      </c>
      <c r="C222" s="2">
        <f>V222*B222</f>
        <v>58.2387096774193</v>
      </c>
      <c r="D222" s="2">
        <v>34.55</v>
      </c>
      <c r="E222" s="2">
        <v>55.65</v>
      </c>
      <c r="F222" s="2">
        <v>18.6</v>
      </c>
      <c r="G222" s="2">
        <f>SUM(C222:F222)</f>
        <v>167.038709677419</v>
      </c>
      <c r="H222" s="2">
        <f>X222/Z222*Y222</f>
        <v>65.0905408970976</v>
      </c>
      <c r="I222" s="2">
        <f>B222-H222-C222-F222-E222-D222</f>
        <v>68.7707494254831</v>
      </c>
      <c r="J222" s="2">
        <f>SUM(H222:I222)</f>
        <v>133.861290322581</v>
      </c>
      <c r="L222" s="9">
        <f>B222/$B222</f>
        <v>1</v>
      </c>
      <c r="M222" s="9">
        <f>C222/$B222</f>
        <v>0.193548387096774</v>
      </c>
      <c r="N222" s="9">
        <f>D222/$B222</f>
        <v>0.114822200066467</v>
      </c>
      <c r="O222" s="9">
        <f>E222/$B222</f>
        <v>0.184945164506481</v>
      </c>
      <c r="P222" s="9">
        <f>F222/$B222</f>
        <v>0.061814556331007</v>
      </c>
      <c r="Q222" s="9">
        <f>G222/$B222</f>
        <v>0.555130308000728</v>
      </c>
      <c r="R222" s="9">
        <f>H222/$B222</f>
        <v>0.216319511123621</v>
      </c>
      <c r="S222" s="9">
        <f>I222/$B222</f>
        <v>0.22855018087565</v>
      </c>
      <c r="T222" s="9">
        <f>J222/$B222</f>
        <v>0.444869691999272</v>
      </c>
      <c r="V222" s="11">
        <f>W222/(1+W222)</f>
        <v>0.193548387096774</v>
      </c>
      <c r="W222" s="3">
        <v>0.24</v>
      </c>
      <c r="X222" s="10">
        <v>2.013</v>
      </c>
      <c r="Y222">
        <v>122.55</v>
      </c>
      <c r="Z222" s="2">
        <v>3.79</v>
      </c>
    </row>
    <row r="223" spans="1:26">
      <c r="A223" s="16">
        <v>45945</v>
      </c>
      <c r="B223" s="20">
        <v>300.9</v>
      </c>
      <c r="C223" s="2">
        <f>V223*B223</f>
        <v>58.2387096774193</v>
      </c>
      <c r="D223" s="2">
        <v>34.55</v>
      </c>
      <c r="E223" s="2">
        <v>55.65</v>
      </c>
      <c r="F223" s="2">
        <v>18.6</v>
      </c>
      <c r="G223" s="2">
        <f>SUM(C223:F223)</f>
        <v>167.038709677419</v>
      </c>
      <c r="H223" s="2">
        <f>X223/Z223*Y223</f>
        <v>62.0396833773087</v>
      </c>
      <c r="I223" s="2">
        <f>B223-H223-C223-F223-E223-D223</f>
        <v>71.821606945272</v>
      </c>
      <c r="J223" s="2">
        <f>SUM(H223:I223)</f>
        <v>133.861290322581</v>
      </c>
      <c r="L223" s="9">
        <f>B223/$B223</f>
        <v>1</v>
      </c>
      <c r="M223" s="9">
        <f>C223/$B223</f>
        <v>0.193548387096774</v>
      </c>
      <c r="N223" s="9">
        <f>D223/$B223</f>
        <v>0.114822200066467</v>
      </c>
      <c r="O223" s="9">
        <f>E223/$B223</f>
        <v>0.184945164506481</v>
      </c>
      <c r="P223" s="9">
        <f>F223/$B223</f>
        <v>0.061814556331007</v>
      </c>
      <c r="Q223" s="9">
        <f>G223/$B223</f>
        <v>0.555130308000728</v>
      </c>
      <c r="R223" s="9">
        <f>H223/$B223</f>
        <v>0.206180403380886</v>
      </c>
      <c r="S223" s="9">
        <f>I223/$B223</f>
        <v>0.238689288618385</v>
      </c>
      <c r="T223" s="9">
        <f>J223/$B223</f>
        <v>0.444869691999272</v>
      </c>
      <c r="V223" s="11">
        <f>W223/(1+W223)</f>
        <v>0.193548387096774</v>
      </c>
      <c r="W223" s="3">
        <v>0.24</v>
      </c>
      <c r="X223" s="10">
        <v>1.921</v>
      </c>
      <c r="Y223">
        <v>122.4</v>
      </c>
      <c r="Z223" s="2">
        <v>3.79</v>
      </c>
    </row>
    <row r="224" spans="1:26">
      <c r="A224" s="16">
        <v>45976</v>
      </c>
      <c r="B224" s="20">
        <v>299.9</v>
      </c>
      <c r="C224" s="2">
        <f>V224*B224</f>
        <v>58.0451612903225</v>
      </c>
      <c r="D224" s="2">
        <v>34.55</v>
      </c>
      <c r="E224" s="2">
        <v>55.65</v>
      </c>
      <c r="F224" s="2">
        <v>18.6</v>
      </c>
      <c r="G224" s="2">
        <f>SUM(C224:F224)</f>
        <v>166.845161290323</v>
      </c>
      <c r="H224" s="2">
        <f>X224/Z224*Y224</f>
        <v>64.6620686015831</v>
      </c>
      <c r="I224" s="2">
        <f>B224-H224-C224-F224-E224-D224</f>
        <v>68.3927701080944</v>
      </c>
      <c r="J224" s="2">
        <f>SUM(H224:I224)</f>
        <v>133.054838709677</v>
      </c>
      <c r="L224" s="9">
        <f>B224/$B224</f>
        <v>1</v>
      </c>
      <c r="M224" s="9">
        <f>C224/$B224</f>
        <v>0.193548387096774</v>
      </c>
      <c r="N224" s="9">
        <f>D224/$B224</f>
        <v>0.115205068356119</v>
      </c>
      <c r="O224" s="9">
        <f>E224/$B224</f>
        <v>0.185561853951317</v>
      </c>
      <c r="P224" s="9">
        <f>F224/$B224</f>
        <v>0.0620206735578526</v>
      </c>
      <c r="Q224" s="9">
        <f>G224/$B224</f>
        <v>0.556335982962064</v>
      </c>
      <c r="R224" s="9">
        <f>H224/$B224</f>
        <v>0.215612099371734</v>
      </c>
      <c r="S224" s="9">
        <f>I224/$B224</f>
        <v>0.228051917666203</v>
      </c>
      <c r="T224" s="9">
        <f>J224/$B224</f>
        <v>0.443664017037936</v>
      </c>
      <c r="V224" s="11">
        <f>W224/(1+W224)</f>
        <v>0.193548387096774</v>
      </c>
      <c r="W224" s="3">
        <v>0.24</v>
      </c>
      <c r="X224" s="10">
        <v>1.937</v>
      </c>
      <c r="Y224">
        <v>126.52</v>
      </c>
      <c r="Z224" s="2">
        <v>3.79</v>
      </c>
    </row>
    <row r="225" spans="1:26">
      <c r="A225" s="16">
        <v>46006</v>
      </c>
      <c r="B225" s="20">
        <v>279.8</v>
      </c>
      <c r="C225" s="2">
        <f>V225*B225</f>
        <v>54.1548387096774</v>
      </c>
      <c r="D225" s="2">
        <v>34.55</v>
      </c>
      <c r="E225" s="2">
        <v>55.65</v>
      </c>
      <c r="F225" s="2">
        <v>18.6</v>
      </c>
      <c r="G225" s="2">
        <f>SUM(C225:F225)</f>
        <v>162.954838709677</v>
      </c>
      <c r="H225" s="2">
        <f>X225/Z225*Y225</f>
        <v>61.6478891820581</v>
      </c>
      <c r="I225" s="2">
        <f>B225-H225-C225-F225-E225-D225</f>
        <v>55.1972721082645</v>
      </c>
      <c r="J225" s="2">
        <f>SUM(H225:I225)</f>
        <v>116.845161290323</v>
      </c>
      <c r="L225" s="9">
        <f>B225/$B225</f>
        <v>1</v>
      </c>
      <c r="M225" s="9">
        <f>C225/$B225</f>
        <v>0.193548387096774</v>
      </c>
      <c r="N225" s="9">
        <f>D225/$B225</f>
        <v>0.123481057898499</v>
      </c>
      <c r="O225" s="9">
        <f>E225/$B225</f>
        <v>0.198892065761258</v>
      </c>
      <c r="P225" s="9">
        <f>F225/$B225</f>
        <v>0.0664760543245175</v>
      </c>
      <c r="Q225" s="9">
        <f>G225/$B225</f>
        <v>0.582397565081047</v>
      </c>
      <c r="R225" s="9">
        <f>H225/$B225</f>
        <v>0.220328410228942</v>
      </c>
      <c r="S225" s="9">
        <f>I225/$B225</f>
        <v>0.197274024690009</v>
      </c>
      <c r="T225" s="9">
        <f>J225/$B225</f>
        <v>0.417602434918953</v>
      </c>
      <c r="V225" s="11">
        <f>W225/(1+W225)</f>
        <v>0.193548387096774</v>
      </c>
      <c r="W225" s="3">
        <v>0.24</v>
      </c>
      <c r="X225" s="10">
        <v>1.847</v>
      </c>
      <c r="Y225">
        <v>126.5</v>
      </c>
      <c r="Z225" s="2">
        <v>3.79</v>
      </c>
    </row>
    <row r="226" spans="1:26">
      <c r="A226" s="16">
        <v>46037</v>
      </c>
      <c r="B226" s="20">
        <v>212.1</v>
      </c>
      <c r="C226" s="2">
        <f>V226*B226</f>
        <v>41.0516129032258</v>
      </c>
      <c r="F226" s="2">
        <v>24.25</v>
      </c>
      <c r="G226" s="2">
        <f>SUM(C226:F226)</f>
        <v>65.3016129032258</v>
      </c>
      <c r="H226" s="2">
        <f>X226/Z226*Y226</f>
        <v>59.9742823218997</v>
      </c>
      <c r="I226" s="2">
        <f>B226-H226-C226-F226-E226-D226</f>
        <v>86.8241047748745</v>
      </c>
      <c r="J226" s="2">
        <f>SUM(H226:I226)</f>
        <v>146.798387096774</v>
      </c>
      <c r="L226" s="9">
        <f>B226/$B226</f>
        <v>1</v>
      </c>
      <c r="M226" s="9">
        <f>C226/$B226</f>
        <v>0.193548387096774</v>
      </c>
      <c r="N226" s="9">
        <f>D226/$B226</f>
        <v>0</v>
      </c>
      <c r="O226" s="9">
        <f>E226/$B226</f>
        <v>0</v>
      </c>
      <c r="P226" s="9">
        <f>F226/$B226</f>
        <v>0.114332861857614</v>
      </c>
      <c r="Q226" s="9">
        <f>G226/$B226</f>
        <v>0.307881248954389</v>
      </c>
      <c r="R226" s="9">
        <f>H226/$B226</f>
        <v>0.282764178792549</v>
      </c>
      <c r="S226" s="9">
        <f>I226/$B226</f>
        <v>0.409354572253062</v>
      </c>
      <c r="T226" s="9">
        <f>J226/$B226</f>
        <v>0.692118751045611</v>
      </c>
      <c r="V226" s="11">
        <f>W226/(1+W226)</f>
        <v>0.193548387096774</v>
      </c>
      <c r="W226" s="3">
        <v>0.24</v>
      </c>
      <c r="X226" s="10">
        <v>1.807</v>
      </c>
      <c r="Y226">
        <v>125.79</v>
      </c>
      <c r="Z226" s="2">
        <v>3.79</v>
      </c>
    </row>
    <row r="227" spans="1:26">
      <c r="A227" s="16">
        <v>46068</v>
      </c>
      <c r="B227" s="20">
        <v>212</v>
      </c>
      <c r="C227" s="2">
        <f>V227*B227</f>
        <v>41.0322580645161</v>
      </c>
      <c r="F227" s="2">
        <v>24.25</v>
      </c>
      <c r="G227" s="2">
        <f>SUM(C227:F227)</f>
        <v>65.2822580645161</v>
      </c>
      <c r="H227" s="2">
        <f>X227/Z227*Y227</f>
        <v>69.5210448548813</v>
      </c>
      <c r="I227" s="2">
        <f>B227-H227-C227-F227-E227-D227</f>
        <v>77.1966970806026</v>
      </c>
      <c r="J227" s="2">
        <f>SUM(H227:I227)</f>
        <v>146.717741935484</v>
      </c>
      <c r="L227" s="9">
        <f>B227/$B227</f>
        <v>1</v>
      </c>
      <c r="M227" s="9">
        <f>C227/$B227</f>
        <v>0.193548387096774</v>
      </c>
      <c r="N227" s="9">
        <f>D227/$B227</f>
        <v>0</v>
      </c>
      <c r="O227" s="9">
        <f>E227/$B227</f>
        <v>0</v>
      </c>
      <c r="P227" s="9">
        <f>F227/$B227</f>
        <v>0.11438679245283</v>
      </c>
      <c r="Q227" s="9">
        <f>G227/$B227</f>
        <v>0.307935179549604</v>
      </c>
      <c r="R227" s="9">
        <f>H227/$B227</f>
        <v>0.327929456862648</v>
      </c>
      <c r="S227" s="9">
        <f>I227/$B227</f>
        <v>0.364135363587748</v>
      </c>
      <c r="T227" s="9">
        <f>J227/$B227</f>
        <v>0.692064820450396</v>
      </c>
      <c r="V227" s="11">
        <f>W227/(1+W227)</f>
        <v>0.193548387096774</v>
      </c>
      <c r="W227" s="3">
        <v>0.24</v>
      </c>
      <c r="X227" s="10">
        <v>2.156</v>
      </c>
      <c r="Y227">
        <v>122.21</v>
      </c>
      <c r="Z227" s="2">
        <v>3.79</v>
      </c>
    </row>
    <row r="228" spans="1:26">
      <c r="A228" s="16">
        <v>46096</v>
      </c>
      <c r="B228" s="20">
        <v>222.6</v>
      </c>
      <c r="C228" s="2">
        <f>V228*B228</f>
        <v>43.0838709677419</v>
      </c>
      <c r="F228" s="2">
        <v>25.25</v>
      </c>
      <c r="G228" s="2">
        <f>SUM(C228:F228)</f>
        <v>68.3338709677419</v>
      </c>
      <c r="H228" s="2">
        <f>X228/Z228*Y228</f>
        <v>84.1718522427441</v>
      </c>
      <c r="I228" s="2">
        <f>B228-H228-C228-F228-E228-D228</f>
        <v>70.094276789514</v>
      </c>
      <c r="J228" s="2">
        <f>SUM(H228:I228)</f>
        <v>154.266129032258</v>
      </c>
      <c r="L228" s="9">
        <f>B228/$B228</f>
        <v>1</v>
      </c>
      <c r="M228" s="9">
        <f>C228/$B228</f>
        <v>0.193548387096774</v>
      </c>
      <c r="N228" s="9">
        <f>D228/$B228</f>
        <v>0</v>
      </c>
      <c r="O228" s="9">
        <f>E228/$B228</f>
        <v>0</v>
      </c>
      <c r="P228" s="9">
        <f>F228/$B228</f>
        <v>0.113432165318958</v>
      </c>
      <c r="Q228" s="9">
        <f>G228/$B228</f>
        <v>0.306980552415732</v>
      </c>
      <c r="R228" s="9">
        <f>H228/$B228</f>
        <v>0.378130513219875</v>
      </c>
      <c r="S228" s="9">
        <f>I228/$B228</f>
        <v>0.314888934364394</v>
      </c>
      <c r="T228" s="9">
        <f>J228/$B228</f>
        <v>0.693019447584268</v>
      </c>
      <c r="V228" s="11">
        <f>W228/(1+W228)</f>
        <v>0.193548387096774</v>
      </c>
      <c r="W228" s="3">
        <v>0.24</v>
      </c>
      <c r="X228" s="10">
        <v>2.557</v>
      </c>
      <c r="Y228">
        <v>124.76</v>
      </c>
      <c r="Z228" s="2">
        <v>3.79</v>
      </c>
    </row>
    <row r="229" spans="1:26">
      <c r="A229" s="16">
        <v>46127</v>
      </c>
      <c r="B229" s="20">
        <v>246</v>
      </c>
      <c r="C229" s="2">
        <f>V229*B229</f>
        <v>47.6129032258064</v>
      </c>
      <c r="F229" s="2">
        <v>26.25</v>
      </c>
      <c r="G229" s="2">
        <f>SUM(C229:F229)</f>
        <v>73.8629032258064</v>
      </c>
      <c r="H229" s="2">
        <f>X229/Z229*Y229</f>
        <v>105.809055408971</v>
      </c>
      <c r="I229" s="2">
        <f>B229-H229-C229-F229-E229-D229</f>
        <v>66.3280413652226</v>
      </c>
      <c r="J229" s="2">
        <f>SUM(H229:I229)</f>
        <v>172.137096774194</v>
      </c>
      <c r="L229" s="9">
        <f>B229/$B229</f>
        <v>1</v>
      </c>
      <c r="M229" s="9">
        <f>C229/$B229</f>
        <v>0.193548387096774</v>
      </c>
      <c r="N229" s="9">
        <f>D229/$B229</f>
        <v>0</v>
      </c>
      <c r="O229" s="9">
        <f>E229/$B229</f>
        <v>0</v>
      </c>
      <c r="P229" s="9">
        <f>F229/$B229</f>
        <v>0.106707317073171</v>
      </c>
      <c r="Q229" s="9">
        <f>G229/$B229</f>
        <v>0.300255704169945</v>
      </c>
      <c r="R229" s="9">
        <f>H229/$B229</f>
        <v>0.430118111418581</v>
      </c>
      <c r="S229" s="9">
        <f>I229/$B229</f>
        <v>0.269626184411474</v>
      </c>
      <c r="T229" s="9">
        <f>J229/$B229</f>
        <v>0.699744295830057</v>
      </c>
      <c r="V229" s="11">
        <f>W229/(1+W229)</f>
        <v>0.193548387096774</v>
      </c>
      <c r="W229" s="3">
        <v>0.24</v>
      </c>
      <c r="X229" s="10">
        <v>3.272</v>
      </c>
      <c r="Y229">
        <v>122.56</v>
      </c>
      <c r="Z229" s="2">
        <v>3.79</v>
      </c>
    </row>
    <row r="230" spans="1:26">
      <c r="A230" s="16">
        <v>46157</v>
      </c>
      <c r="B230" s="20">
        <v>231.3</v>
      </c>
      <c r="C230" s="2">
        <f>V230*B230</f>
        <v>22.9216216216216</v>
      </c>
      <c r="F230" s="2">
        <v>27.25</v>
      </c>
      <c r="G230" s="2">
        <f>SUM(C230:F230)</f>
        <v>50.1716216216216</v>
      </c>
      <c r="H230" s="2">
        <f>X230/Z230*Y230</f>
        <v>118.828211081794</v>
      </c>
      <c r="I230" s="2">
        <f>B230-H230-C230-F230-E230-D230</f>
        <v>62.3001672965844</v>
      </c>
      <c r="J230" s="2">
        <f>SUM(H230:I230)</f>
        <v>181.128378378378</v>
      </c>
      <c r="L230" s="9">
        <f>B230/$B230</f>
        <v>1</v>
      </c>
      <c r="M230" s="9">
        <f>C230/$B230</f>
        <v>0.099099099099099</v>
      </c>
      <c r="N230" s="9">
        <f>D230/$B230</f>
        <v>0</v>
      </c>
      <c r="O230" s="9">
        <f>E230/$B230</f>
        <v>0</v>
      </c>
      <c r="P230" s="9">
        <f>F230/$B230</f>
        <v>0.117812364894077</v>
      </c>
      <c r="Q230" s="9">
        <f>G230/$B230</f>
        <v>0.216911463993176</v>
      </c>
      <c r="R230" s="9">
        <f>H230/$B230</f>
        <v>0.513740644538668</v>
      </c>
      <c r="S230" s="9">
        <f>I230/$B230</f>
        <v>0.269347891468156</v>
      </c>
      <c r="T230" s="9">
        <f>J230/$B230</f>
        <v>0.783088536006822</v>
      </c>
      <c r="V230" s="11">
        <f>W230/(1+W230)</f>
        <v>0.0990990990990991</v>
      </c>
      <c r="W230" s="3">
        <v>0.11</v>
      </c>
      <c r="X230" s="10">
        <v>3.674</v>
      </c>
      <c r="Y230">
        <v>122.58</v>
      </c>
      <c r="Z230" s="2">
        <v>3.79</v>
      </c>
    </row>
    <row r="231" spans="1:26">
      <c r="A231" s="16">
        <v>46188</v>
      </c>
      <c r="B231" s="20">
        <v>225.8</v>
      </c>
      <c r="C231" s="2">
        <f>V231*B231</f>
        <v>22.3765765765766</v>
      </c>
      <c r="D231" s="2"/>
      <c r="E231" s="2"/>
      <c r="F231" s="2">
        <v>27.25</v>
      </c>
      <c r="G231" s="2">
        <f>SUM(C231:F231)</f>
        <v>49.6265765765766</v>
      </c>
      <c r="H231" s="2">
        <f>X231/Z231*Y231</f>
        <v>104.668007915567</v>
      </c>
      <c r="I231" s="2">
        <f>B231-H231-C231-F231-E231-D231</f>
        <v>71.5054155078564</v>
      </c>
      <c r="J231" s="2">
        <f>SUM(H231:I231)</f>
        <v>176.173423423423</v>
      </c>
      <c r="K231" s="9"/>
      <c r="L231" s="9">
        <f>B231/$B231</f>
        <v>1</v>
      </c>
      <c r="M231" s="9">
        <f>C231/$B231</f>
        <v>0.0990990990990992</v>
      </c>
      <c r="N231" s="9">
        <f>D231/$B231</f>
        <v>0</v>
      </c>
      <c r="O231" s="9">
        <f>E231/$B231</f>
        <v>0</v>
      </c>
      <c r="P231" s="9">
        <f>F231/$B231</f>
        <v>0.120682019486271</v>
      </c>
      <c r="Q231" s="9">
        <f>G231/$B231</f>
        <v>0.21978111858537</v>
      </c>
      <c r="R231" s="9">
        <f>H231/$B231</f>
        <v>0.463542993425895</v>
      </c>
      <c r="S231" s="9">
        <f>I231/$B231</f>
        <v>0.316675887988735</v>
      </c>
      <c r="T231" s="9">
        <f>J231/$B231</f>
        <v>0.780218881414628</v>
      </c>
      <c r="V231" s="11">
        <f>W231/(1+W231)</f>
        <v>0.0990990990990991</v>
      </c>
      <c r="W231" s="3">
        <v>0.11</v>
      </c>
      <c r="X231" s="10">
        <v>3.185</v>
      </c>
      <c r="Y231">
        <v>124.55</v>
      </c>
      <c r="Z231" s="2">
        <v>3.79</v>
      </c>
    </row>
    <row r="232" spans="1:26">
      <c r="A232" s="16">
        <v>46218</v>
      </c>
      <c r="B232" s="22">
        <v>224.8</v>
      </c>
      <c r="C232" s="23">
        <f>V232*B232</f>
        <v>22.2774774774775</v>
      </c>
      <c r="D232" s="23"/>
      <c r="E232" s="23"/>
      <c r="F232" s="23">
        <v>27.25</v>
      </c>
      <c r="G232" s="23">
        <f>SUM(C232:F232)</f>
        <v>49.5274774774775</v>
      </c>
      <c r="H232" s="23">
        <f>X232/Z232*Y232</f>
        <v>98.4698390501319</v>
      </c>
      <c r="I232" s="23">
        <f>B232-H232-C232-F232-E232-D232</f>
        <v>76.8026834723906</v>
      </c>
      <c r="J232" s="23">
        <f>SUM(H232:I232)</f>
        <v>175.272522522522</v>
      </c>
      <c r="K232" s="24"/>
      <c r="L232" s="24">
        <f>B232/$B232</f>
        <v>1</v>
      </c>
      <c r="M232" s="24">
        <f>C232/$B232</f>
        <v>0.0990990990990992</v>
      </c>
      <c r="N232" s="24">
        <f>D232/$B232</f>
        <v>0</v>
      </c>
      <c r="O232" s="24">
        <f>E232/$B232</f>
        <v>0</v>
      </c>
      <c r="P232" s="24">
        <f>F232/$B232</f>
        <v>0.121218861209964</v>
      </c>
      <c r="Q232" s="24">
        <f>G232/$B232</f>
        <v>0.220317960309064</v>
      </c>
      <c r="R232" s="24">
        <f>H232/$B232</f>
        <v>0.438033091860017</v>
      </c>
      <c r="S232" s="24">
        <f>I232/$B232</f>
        <v>0.341648947830919</v>
      </c>
      <c r="T232" s="24">
        <f>J232/$B232</f>
        <v>0.779682039690934</v>
      </c>
      <c r="U232" s="21"/>
      <c r="V232" s="25">
        <f>W232/(1+W232)</f>
        <v>0.0990990990990991</v>
      </c>
      <c r="W232" s="26">
        <v>0.11</v>
      </c>
      <c r="X232" s="27">
        <v>2.973</v>
      </c>
      <c r="Y232" s="28">
        <v>125.53</v>
      </c>
      <c r="Z232" s="23">
        <v>3.79</v>
      </c>
    </row>
  </sheetData>
  <mergeCells count="3">
    <mergeCell ref="B3:J3"/>
    <mergeCell ref="L3:T3"/>
    <mergeCell ref="V3:Z3"/>
  </mergeCells>
  <hyperlinks>
    <hyperlink r:id="rId1" ref="B4"/>
    <hyperlink r:id="rId2" ref="D4"/>
    <hyperlink r:id="rId3" ref="E4"/>
    <hyperlink r:id="rId4" ref="F4"/>
    <hyperlink r:id="rId5" ref="X4"/>
    <hyperlink r:id="rId6" ref="Y4"/>
  </hyperlinks>
  <pageMargins left="0.7" right="0.7" top="0.75" bottom="0.75" header="0.3" footer="0.3"/>
  <legacyDrawing r:id="rId8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L37"/>
  <sheetViews>
    <sheetView workbookViewId="0">
      <selection activeCell="A42" sqref="A42"/>
    </sheetView>
  </sheetViews>
  <sheetFormatPr defaultColWidth="11" baseColWidth="10" defaultRowHeight="16"/>
  <cols>
    <col customWidth="1" max="1" min="1" width="18.1640625"/>
    <col customWidth="1" max="4" min="4" width="15.5"/>
    <col customWidth="1" max="5" min="5" width="12.5"/>
    <col customWidth="1" max="6" min="6" width="19.83203125"/>
  </cols>
  <sheetData>
    <row r="1" spans="1:12">
      <c r="I1">
        <v>0</v>
      </c>
      <c r="K1">
        <v>0</v>
      </c>
    </row>
    <row r="2" spans="1:12">
      <c r="A2" t="s">
        <v>6</v>
      </c>
      <c r="B2" t="s">
        <v>20</v>
      </c>
      <c r="C2" s="2">
        <f>INDEX(Bensinverd!$B$5:$B$500,MATCH(D2,Bensinverd!$A$5:$A$500,0))</f>
        <v>224.8</v>
      </c>
      <c r="D2" s="14">
        <f>MAX(Bensinverd!$A$5:$A$500)</f>
        <v>46218</v>
      </c>
      <c r="I2">
        <v>0</v>
      </c>
      <c r="J2" t="s">
        <v>2</v>
      </c>
      <c r="K2">
        <v>0</v>
      </c>
      <c r="L2" t="s">
        <v>21</v>
      </c>
    </row>
    <row r="3" spans="1:12">
      <c r="B3" t="s">
        <v>22</v>
      </c>
      <c r="C3" s="2">
        <f>C2-INDEX(Bensinverd!$B$5:$B$500,MATCH(D3,Bensinverd!$A$5:$A$500,0))</f>
        <v>-1</v>
      </c>
      <c r="D3" s="14">
        <f>LARGE(Bensinverd!$A$5:$A$500,2)</f>
        <v>46188</v>
      </c>
      <c r="E3" t="s">
        <f>IF(C3&lt;0,"change-down",IF(C3=0,"change-none","change-up"))</f>
        <v>23</v>
      </c>
      <c r="F3" t="s">
        <f>IF(C3&lt;0,CONCATENATE("lækkun um ",ROUND(ABS(C3),2)," krónur"),IF(C3=0,"óbreytt",CONCATENATE("hækkun um ",ROUND(C3,2)," krónur")))</f>
        <v>24</v>
      </c>
      <c r="G3" t="e">
        <f>REPLACE(F3,FIND(".",F3),1,",")</f>
        <v>#VALUE!</v>
      </c>
      <c r="I3">
        <v>1</v>
      </c>
      <c r="J3" t="s">
        <v>25</v>
      </c>
      <c r="K3">
        <v>1</v>
      </c>
      <c r="L3" t="s">
        <v>26</v>
      </c>
    </row>
    <row r="4" spans="1:12">
      <c r="B4" t="s">
        <v>27</v>
      </c>
      <c r="C4" s="2">
        <f>MIN(Bensinverd!$B$5:$B$500)</f>
        <v>123.4</v>
      </c>
      <c r="D4" s="14">
        <f>INDEX(Bensinverd!$A$5:$A$500,MATCH(C4,Bensinverd!$B$5:$B$500,0))</f>
        <v>39309</v>
      </c>
    </row>
    <row r="5" spans="1:12">
      <c r="B5" t="s">
        <v>28</v>
      </c>
      <c r="C5" s="2">
        <f>MAX(Bensinverd!$B$5:$B$500)</f>
        <v>341.9</v>
      </c>
      <c r="D5" s="14">
        <f>INDEX(Bensinverd!$A$5:$A$500,MATCH(C5,Bensinverd!$B$5:$B$500,0))</f>
        <v>44757</v>
      </c>
    </row>
    <row r="7" spans="1:12">
      <c r="A7" t="s">
        <v>7</v>
      </c>
      <c r="B7" t="s">
        <v>20</v>
      </c>
      <c r="C7" s="2">
        <f>INDEX(Bensinverd!$C$5:$C$500,MATCH(D7,Bensinverd!$A$5:$A$500,0))</f>
        <v>22.2774774774775</v>
      </c>
      <c r="D7" s="14">
        <f>MAX(Bensinverd!$A$5:$A$500)</f>
        <v>46218</v>
      </c>
      <c r="E7" s="9">
        <f>INDEX(Bensinverd!$M$5:$M$500,MATCH(F7,Bensinverd!$A$5:$A$500,0))</f>
        <v>0.0990990990990992</v>
      </c>
      <c r="F7" s="14">
        <f>MAX(Bensinverd!$A$5:$A$500)</f>
        <v>46218</v>
      </c>
    </row>
    <row r="8" spans="1:12">
      <c r="B8" t="s">
        <v>27</v>
      </c>
      <c r="C8" s="2">
        <f>MIN(Bensinverd!$C$5:$C$500)</f>
        <v>22.2774774774775</v>
      </c>
      <c r="D8" s="14">
        <f>INDEX(Bensinverd!$A$5:$A$500,MATCH(C8,Bensinverd!$C$5:$C$500,0))</f>
        <v>46218</v>
      </c>
      <c r="E8" s="9">
        <f>MIN(Bensinverd!$M$5:$M$500)</f>
        <v>0.099099099099099</v>
      </c>
      <c r="F8" s="14">
        <f>INDEX(Bensinverd!$A$5:$A$500,MATCH(E8,Bensinverd!$M$5:$M$500,0))</f>
        <v>46157</v>
      </c>
    </row>
    <row r="9" spans="1:12">
      <c r="B9" t="s">
        <v>28</v>
      </c>
      <c r="C9" s="2">
        <f>MAX(Bensinverd!$C$5:$C$500)</f>
        <v>66.174193548387</v>
      </c>
      <c r="D9" s="14">
        <f>INDEX(Bensinverd!$A$5:$A$500,MATCH(C9,Bensinverd!$C$5:$C$500,0))</f>
        <v>44757</v>
      </c>
      <c r="E9" s="9">
        <f>MAX(Bensinverd!$M$5:$M$500)</f>
        <v>0.203187250996016</v>
      </c>
      <c r="F9" s="14">
        <f>INDEX(Bensinverd!$A$5:$A$500,MATCH(E9,Bensinverd!$M$5:$M$500,0))</f>
        <v>40193</v>
      </c>
    </row>
    <row r="11" spans="1:12">
      <c r="A11" t="s">
        <v>8</v>
      </c>
      <c r="B11" t="s">
        <v>20</v>
      </c>
      <c r="C11" s="2">
        <f>INDEX(Bensinverd!$D$5:$D$500,MATCH(D11,Bensinverd!$A$5:$A$500,0))</f>
        <v>0</v>
      </c>
      <c r="D11" s="14">
        <f>MAX(Bensinverd!$A$5:$A$500)</f>
        <v>46218</v>
      </c>
      <c r="E11" s="9">
        <f>INDEX(Bensinverd!$N$5:$N$500,MATCH(F11,Bensinverd!$A$5:$A$500,0))</f>
        <v>0</v>
      </c>
      <c r="F11" s="14">
        <f>MAX(Bensinverd!$A$5:$A$500)</f>
        <v>46218</v>
      </c>
    </row>
    <row r="12" spans="1:12">
      <c r="B12" t="s">
        <v>27</v>
      </c>
      <c r="C12" s="2">
        <f>MIN(Bensinverd!$D$5:$D$500)</f>
        <v>9.28</v>
      </c>
      <c r="D12" s="14">
        <f>INDEX(Bensinverd!$A$5:$A$500,MATCH(C12,Bensinverd!$D$5:$D$500,0))</f>
        <v>39309</v>
      </c>
      <c r="E12" s="9">
        <f>MIN(Bensinverd!$N$5:$N$500)</f>
        <v>0</v>
      </c>
      <c r="F12" s="14">
        <f>INDEX(Bensinverd!$A$5:$A$500,MATCH(E12,Bensinverd!$N$5:$N$500,0))</f>
        <v>46037</v>
      </c>
    </row>
    <row r="13" spans="1:12">
      <c r="B13" t="s">
        <v>28</v>
      </c>
      <c r="C13" s="2">
        <f>MAX(Bensinverd!$D$5:$D$500)</f>
        <v>34.55</v>
      </c>
      <c r="D13" s="14">
        <f>INDEX(Bensinverd!$A$5:$A$500,MATCH(C13,Bensinverd!$D$5:$D$500,0))</f>
        <v>45672</v>
      </c>
      <c r="E13" s="9">
        <f>MAX(Bensinverd!$N$5:$N$500)</f>
        <v>0.148453608247423</v>
      </c>
      <c r="F13" s="14">
        <f>INDEX(Bensinverd!$A$5:$A$500,MATCH(E13,Bensinverd!$N$5:$N$500,0))</f>
        <v>43966</v>
      </c>
    </row>
    <row r="15" spans="1:12">
      <c r="A15" t="s">
        <v>9</v>
      </c>
      <c r="B15" t="s">
        <v>20</v>
      </c>
      <c r="C15" s="2">
        <f>INDEX(Bensinverd!$E$5:$E$500,MATCH(D15,Bensinverd!$A$5:$A$500,0))</f>
        <v>0</v>
      </c>
      <c r="D15" s="14">
        <f>MAX(Bensinverd!$A$5:$A$500)</f>
        <v>46218</v>
      </c>
      <c r="E15" s="9">
        <f>INDEX(Bensinverd!$O$5:$O$500,MATCH(F15,Bensinverd!$A$5:$A$500,0))</f>
        <v>0</v>
      </c>
      <c r="F15" s="14">
        <f>MAX(Bensinverd!$A$5:$A$500)</f>
        <v>46218</v>
      </c>
    </row>
    <row r="16" spans="1:12">
      <c r="B16" t="s">
        <v>27</v>
      </c>
      <c r="C16" s="2">
        <f>MIN(Bensinverd!$E$5:$E$500)</f>
        <v>32.95</v>
      </c>
      <c r="D16" s="14">
        <f>INDEX(Bensinverd!$A$5:$A$500,MATCH(C16,Bensinverd!$E$5:$E$500,0))</f>
        <v>39309</v>
      </c>
      <c r="E16" s="9">
        <f>MIN(Bensinverd!$O$5:$O$500)</f>
        <v>0</v>
      </c>
      <c r="F16" s="14">
        <f>INDEX(Bensinverd!$A$5:$A$500,MATCH(E16,Bensinverd!$O$5:$O$500,0))</f>
        <v>46037</v>
      </c>
    </row>
    <row r="17" spans="1:12">
      <c r="B17" t="s">
        <v>28</v>
      </c>
      <c r="C17" s="2">
        <f>MAX(Bensinverd!$E$5:$E$500)</f>
        <v>55.65</v>
      </c>
      <c r="D17" s="14">
        <f>INDEX(Bensinverd!$A$5:$A$500,MATCH(C17,Bensinverd!$E$5:$E$500,0))</f>
        <v>45672</v>
      </c>
      <c r="E17" s="9">
        <f>MAX(Bensinverd!$O$5:$O$500)</f>
        <v>0.267017828200972</v>
      </c>
      <c r="F17" s="14">
        <f>INDEX(Bensinverd!$A$5:$A$500,MATCH(E17,Bensinverd!$O$5:$O$500,0))</f>
        <v>39309</v>
      </c>
    </row>
    <row r="19" spans="1:12">
      <c r="A19" t="s">
        <v>10</v>
      </c>
      <c r="B19" t="s">
        <v>20</v>
      </c>
      <c r="C19" s="2">
        <f>INDEX(Bensinverd!$F$5:$F$500,MATCH(D19,Bensinverd!$A$5:$A$500,0))</f>
        <v>27.25</v>
      </c>
      <c r="D19" s="14">
        <f>MAX(Bensinverd!$A$5:$A$500)</f>
        <v>46218</v>
      </c>
      <c r="E19" s="9">
        <f>INDEX(Bensinverd!$P$5:$P$500,MATCH(F19,Bensinverd!$A$5:$A$500,0))</f>
        <v>0.121218861209964</v>
      </c>
      <c r="F19" s="14">
        <f>MAX(Bensinverd!$A$5:$A$500)</f>
        <v>46218</v>
      </c>
    </row>
    <row r="20" spans="1:12">
      <c r="B20" t="s">
        <v>27</v>
      </c>
      <c r="C20" s="2">
        <f>MIN(Bensinverd!$F$5:$F$500)</f>
        <v>0</v>
      </c>
      <c r="D20" s="14">
        <f>INDEX(Bensinverd!$A$5:$A$500,MATCH(C20,Bensinverd!$F$5:$F$500,0))</f>
        <v>39309</v>
      </c>
      <c r="E20" s="9">
        <f>MIN(Bensinverd!$P$5:$P$500)</f>
        <v>0</v>
      </c>
      <c r="F20" s="14">
        <f>INDEX(Bensinverd!$A$5:$A$500,MATCH(E20,Bensinverd!$P$5:$P$500,0))</f>
        <v>39309</v>
      </c>
    </row>
    <row r="21" spans="1:12">
      <c r="B21" t="s">
        <v>28</v>
      </c>
      <c r="C21" s="2">
        <f>MAX(Bensinverd!$F$5:$F$500)</f>
        <v>27.25</v>
      </c>
      <c r="D21" s="14">
        <f>INDEX(Bensinverd!$A$5:$A$500,MATCH(C21,Bensinverd!$F$5:$F$500,0))</f>
        <v>46157</v>
      </c>
      <c r="E21" s="9">
        <f>MAX(Bensinverd!$P$5:$P$500)</f>
        <v>0.121218861209964</v>
      </c>
      <c r="F21" s="14">
        <f>INDEX(Bensinverd!$A$5:$A$500,MATCH(E21,Bensinverd!$P$5:$P$500,0))</f>
        <v>46218</v>
      </c>
    </row>
    <row r="23" spans="1:12">
      <c r="A23" t="s">
        <v>11</v>
      </c>
      <c r="B23" t="s">
        <v>20</v>
      </c>
      <c r="C23" s="2">
        <f>INDEX(Bensinverd!$G$5:$G$500,MATCH(D23,Bensinverd!$A$5:$A$500,0))</f>
        <v>49.5274774774775</v>
      </c>
      <c r="D23" s="14">
        <f>MAX(Bensinverd!$A$5:$A$500)</f>
        <v>46218</v>
      </c>
      <c r="E23" s="9">
        <f>INDEX(Bensinverd!$Q$5:$Q$500,MATCH(F23,Bensinverd!$A$5:$A$500,0))</f>
        <v>0.220317960309064</v>
      </c>
      <c r="F23" s="14">
        <f>MAX(Bensinverd!$A$5:$A$500)</f>
        <v>46218</v>
      </c>
    </row>
    <row r="24" spans="1:12">
      <c r="B24" t="s">
        <v>27</v>
      </c>
      <c r="C24" s="2">
        <f>MIN(Bensinverd!$G$5:$G$500)</f>
        <v>49.5274774774775</v>
      </c>
      <c r="D24" s="14">
        <f>INDEX(Bensinverd!$A$5:$A$500,MATCH(C24,Bensinverd!$G$5:$G$500,0))</f>
        <v>46218</v>
      </c>
      <c r="E24" s="9">
        <f>MIN(Bensinverd!$Q$5:$Q$500)</f>
        <v>0.216911463993176</v>
      </c>
      <c r="F24" s="14">
        <f>INDEX(Bensinverd!$A$5:$A$500,MATCH(E24,Bensinverd!$Q$5:$Q$500,0))</f>
        <v>46157</v>
      </c>
    </row>
    <row r="25" spans="1:12">
      <c r="B25" t="s">
        <v>28</v>
      </c>
      <c r="C25" s="2">
        <f>MAX(Bensinverd!$G$5:$G$500)</f>
        <v>169.516129032258</v>
      </c>
      <c r="D25" s="14">
        <f>INDEX(Bensinverd!$A$5:$A$500,MATCH(C25,Bensinverd!$G$5:$G$500,0))</f>
        <v>45703</v>
      </c>
      <c r="E25" s="9">
        <f>MAX(Bensinverd!$Q$5:$Q$500)</f>
        <v>0.632723644828732</v>
      </c>
      <c r="F25" s="14">
        <f>INDEX(Bensinverd!$A$5:$A$500,MATCH(E25,Bensinverd!$Q$5:$Q$500,0))</f>
        <v>43966</v>
      </c>
    </row>
    <row r="27" spans="1:12">
      <c r="A27" t="s">
        <v>12</v>
      </c>
      <c r="B27" t="s">
        <v>20</v>
      </c>
      <c r="C27" s="2">
        <f>INDEX(Bensinverd!$H$5:$H$500,MATCH(D27,Bensinverd!$A$5:$A$500,0))</f>
        <v>98.4698390501319</v>
      </c>
      <c r="D27" s="14">
        <f>MAX(Bensinverd!$A$5:$A$500)</f>
        <v>46218</v>
      </c>
      <c r="E27" s="9">
        <f>INDEX(Bensinverd!$R$5:$R$500,MATCH(F27,Bensinverd!$A$5:$A$500,0))</f>
        <v>0.438033091860017</v>
      </c>
      <c r="F27" s="14">
        <f>MAX(Bensinverd!$A$5:$A$500)</f>
        <v>46218</v>
      </c>
    </row>
    <row r="28" spans="1:12">
      <c r="B28" t="s">
        <v>27</v>
      </c>
      <c r="C28" s="2">
        <f>MIN(Bensinverd!$H$5:$H$500)</f>
        <v>19.9205065963061</v>
      </c>
      <c r="D28" s="14">
        <f>INDEX(Bensinverd!$A$5:$A$500,MATCH(C28,Bensinverd!$H$5:$H$500,0))</f>
        <v>43936</v>
      </c>
      <c r="E28" s="9">
        <f>MIN(Bensinverd!$R$5:$R$500)</f>
        <v>0.0953590550325807</v>
      </c>
      <c r="F28" s="14">
        <f>INDEX(Bensinverd!$A$5:$A$500,MATCH(E28,Bensinverd!$R$5:$R$500,0))</f>
        <v>43936</v>
      </c>
    </row>
    <row r="29" spans="1:12">
      <c r="B29" t="s">
        <v>28</v>
      </c>
      <c r="C29" s="2">
        <f>MAX(Bensinverd!$H$5:$H$500)</f>
        <v>148.533741424802</v>
      </c>
      <c r="D29" s="14">
        <f>INDEX(Bensinverd!$A$5:$A$500,MATCH(C29,Bensinverd!$H$5:$H$500,0))</f>
        <v>44727</v>
      </c>
      <c r="E29" s="9">
        <f>MAX(Bensinverd!$R$5:$R$500)</f>
        <v>0.513740644538668</v>
      </c>
      <c r="F29" s="14">
        <f>INDEX(Bensinverd!$A$5:$A$500,MATCH(E29,Bensinverd!$R$5:$R$500,0))</f>
        <v>46157</v>
      </c>
    </row>
    <row r="31" spans="1:12">
      <c r="A31" t="s">
        <v>13</v>
      </c>
      <c r="B31" t="s">
        <v>20</v>
      </c>
      <c r="C31" s="2">
        <f>INDEX(Bensinverd!$I$5:$I$500,MATCH(D31,Bensinverd!$A$5:$A$500,0))</f>
        <v>76.8026834723906</v>
      </c>
      <c r="D31" s="14">
        <f>MAX(Bensinverd!$A$5:$A$500)</f>
        <v>46218</v>
      </c>
      <c r="E31" s="9">
        <f>INDEX(Bensinverd!$S$5:$S$500,MATCH(F31,Bensinverd!$A$5:$A$500,0))</f>
        <v>0.341648947830919</v>
      </c>
      <c r="F31" s="14">
        <f>MAX(Bensinverd!$A$5:$A$500)</f>
        <v>46218</v>
      </c>
    </row>
    <row r="32" spans="1:12">
      <c r="B32" t="s">
        <v>27</v>
      </c>
      <c r="C32" s="2">
        <f>MIN(Bensinverd!$I$5:$I$500)</f>
        <v>18.2267433390467</v>
      </c>
      <c r="D32" s="14">
        <f>INDEX(Bensinverd!$A$5:$A$500,MATCH(C32,Bensinverd!$I$5:$I$500,0))</f>
        <v>39736</v>
      </c>
      <c r="E32" s="9">
        <f>MIN(Bensinverd!$S$5:$S$500)</f>
        <v>0.101741588322265</v>
      </c>
      <c r="F32" s="14">
        <f>INDEX(Bensinverd!$A$5:$A$500,MATCH(E32,Bensinverd!$S$5:$S$500,0))</f>
        <v>44696</v>
      </c>
    </row>
    <row r="33" spans="1:12">
      <c r="B33" t="s">
        <v>28</v>
      </c>
      <c r="C33" s="2">
        <f>MAX(Bensinverd!$I$5:$I$500)</f>
        <v>86.8241047748745</v>
      </c>
      <c r="D33" s="14">
        <f>INDEX(Bensinverd!$A$5:$A$500,MATCH(C33,Bensinverd!$I$5:$I$500,0))</f>
        <v>46037</v>
      </c>
      <c r="E33" s="9">
        <f>MAX(Bensinverd!$S$5:$S$500)</f>
        <v>0.409354572253062</v>
      </c>
      <c r="F33" s="14">
        <f>INDEX(Bensinverd!$A$5:$A$500,MATCH(E33,Bensinverd!$S$5:$S$500,0))</f>
        <v>46037</v>
      </c>
    </row>
    <row r="35" spans="1:12">
      <c r="A35" t="s">
        <v>14</v>
      </c>
      <c r="B35" t="s">
        <v>20</v>
      </c>
      <c r="C35" s="2">
        <f>INDEX(Bensinverd!$J$5:$J$500,MATCH(D35,Bensinverd!$A$5:$A$500,0))</f>
        <v>175.272522522522</v>
      </c>
      <c r="D35" s="14">
        <f>MAX(Bensinverd!$A$5:$A$500)</f>
        <v>46218</v>
      </c>
      <c r="E35" s="9">
        <f>INDEX(Bensinverd!$T$5:$T$500,MATCH(F35,Bensinverd!$A$5:$A$500,0))</f>
        <v>0.779682039690934</v>
      </c>
      <c r="F35" s="14">
        <f>MAX(Bensinverd!$A$5:$A$500)</f>
        <v>46218</v>
      </c>
    </row>
    <row r="36" spans="1:12">
      <c r="B36" t="s">
        <v>27</v>
      </c>
      <c r="C36" s="2">
        <f>MIN(Bensinverd!$J$5:$J$500)</f>
        <v>56.8864658634538</v>
      </c>
      <c r="D36" s="14">
        <f>INDEX(Bensinverd!$A$5:$A$500,MATCH(C36,Bensinverd!$J$5:$J$500,0))</f>
        <v>39309</v>
      </c>
      <c r="E36" s="9">
        <f>MIN(Bensinverd!$T$5:$T$500)</f>
        <v>0.367276355171267</v>
      </c>
      <c r="F36" s="14">
        <f>INDEX(Bensinverd!$A$5:$A$500,MATCH(E36,Bensinverd!$T$5:$T$500,0))</f>
        <v>43966</v>
      </c>
    </row>
    <row r="37" spans="1:12">
      <c r="B37" t="s">
        <v>28</v>
      </c>
      <c r="C37" s="2">
        <f>MAX(Bensinverd!$J$5:$J$500)</f>
        <v>186.325806451613</v>
      </c>
      <c r="D37" s="14">
        <f>INDEX(Bensinverd!$A$5:$A$500,MATCH(C37,Bensinverd!$J$5:$J$500,0))</f>
        <v>44757</v>
      </c>
      <c r="E37" s="9">
        <f>MAX(Bensinverd!$T$5:$T$500)</f>
        <v>0.783088536006822</v>
      </c>
      <c r="F37" s="14">
        <f>INDEX(Bensinverd!$A$5:$A$500,MATCH(E37,Bensinverd!$T$5:$T$500,0))</f>
        <v>46157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GRID</Application>
  <DocSecurity>0</DocSecurity>
  <ScaleCrop>false</ScaleCrop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Bensinverd</vt:lpstr>
      <vt:lpstr>Reiknad</vt:lpstr>
    </vt:vector>
  </TitlesOfParts>
  <Company/>
  <LinksUpToDate>false</LinksUpToDate>
  <SharedDoc>false</SharedDoc>
  <HyperlinksChanged>false</HyperlinksChanged>
  <AppVersion>16.0.300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GRID user</dc:creator>
  <cp:lastModifiedBy>GRID user</cp:lastModifiedBy>
  <dcterms:created xsi:type="dcterms:W3CDTF">2020-10-28T14:48:21Z</dcterms:created>
  <dcterms:modified xsi:type="dcterms:W3CDTF">2023-05-26T13:01:54Z</dcterms:modified>
</cp:coreProperties>
</file>